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ndgov-my.sharepoint.com/personal/segge_nd_gov/Documents/WEBSITE/2025-2026 SNP/"/>
    </mc:Choice>
  </mc:AlternateContent>
  <xr:revisionPtr revIDLastSave="0" documentId="8_{A840F709-7FD9-4D35-AF2B-455E50478A87}" xr6:coauthVersionLast="47" xr6:coauthVersionMax="47" xr10:uidLastSave="{00000000-0000-0000-0000-000000000000}"/>
  <bookViews>
    <workbookView xWindow="28680" yWindow="-195" windowWidth="29040" windowHeight="17520" xr2:uid="{86F69E81-BB68-4753-8A01-076880AB1AA0}"/>
  </bookViews>
  <sheets>
    <sheet name="School Purchasing Profile" sheetId="1" r:id="rId1"/>
    <sheet name="Purchasing Information" sheetId="2" r:id="rId2"/>
    <sheet name="Documentation Needed" sheetId="3" r:id="rId3"/>
    <sheet name="State Agency only" sheetId="4" r:id="rId4"/>
    <sheet name="State Agency Processing" sheetId="5" r:id="rId5"/>
  </sheets>
  <externalReferences>
    <externalReference r:id="rId6"/>
    <externalReference r:id="rId7"/>
  </externalReferences>
  <definedNames>
    <definedName name="three">'[1]Data sets '!$A$5:$A$8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4" l="1"/>
  <c r="A13" i="4"/>
  <c r="A14" i="4"/>
  <c r="A17" i="4"/>
  <c r="A18" i="4"/>
  <c r="A19" i="4"/>
  <c r="A20" i="4"/>
  <c r="A22" i="4"/>
  <c r="A26" i="4"/>
  <c r="A27" i="4"/>
  <c r="A28" i="4"/>
  <c r="A38" i="4"/>
  <c r="A40" i="4"/>
  <c r="A41" i="4"/>
  <c r="A42" i="4"/>
  <c r="A44" i="4"/>
  <c r="A45" i="4"/>
  <c r="A46" i="4"/>
  <c r="A47" i="4"/>
  <c r="A48" i="4"/>
  <c r="A49" i="4"/>
  <c r="A50" i="4"/>
  <c r="A51" i="4"/>
  <c r="A52" i="4"/>
  <c r="A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Thompson, Eleanor - FNS</author>
    <author>Windows User</author>
  </authors>
  <commentList>
    <comment ref="A7" authorId="0" shapeId="0" xr:uid="{A89C2D88-4134-4389-9B8A-E0379081631A}">
      <text>
        <r>
          <rPr>
            <sz val="9"/>
            <color indexed="81"/>
            <rFont val="Tahoma"/>
            <family val="2"/>
          </rPr>
          <t xml:space="preserve">Reviewer Tip: Would a prudent person pay the same price as the SFA paid? For instance, $10 for a loaf of bread should not be considered "reasonable."
</t>
        </r>
      </text>
    </comment>
    <comment ref="A8" authorId="0" shapeId="0" xr:uid="{4C97E88C-DD58-4F4B-A1DC-486CE3448E0E}">
      <text>
        <r>
          <rPr>
            <sz val="9"/>
            <color indexed="81"/>
            <rFont val="Tahoma"/>
            <family val="2"/>
          </rPr>
          <t>Reviewer Tip: The vendor paid list/summary of expenses from the nonprofit food service account will show the value of purchases.  Are the values relatively equal, showing that the SFA is providing equal opportunity for qualified sources able to provide the goods and services needed by the SFA? For example, if the SFA, using micropurchase procedures spends $1,500 total at Retailer A and spends a total of $15,000 at Retailer B, this is not equitable.</t>
        </r>
      </text>
    </comment>
    <comment ref="A9" authorId="0" shapeId="0" xr:uid="{19041941-088F-4996-836B-9A772BFE4E95}">
      <text>
        <r>
          <rPr>
            <sz val="9"/>
            <color indexed="81"/>
            <rFont val="Tahoma"/>
            <family val="2"/>
          </rPr>
          <t xml:space="preserve">
Under 7 CFR 3016.36(9), these records will include, but are not necessarily limited to the following: rationale for the method of procurement, selection of contract type, contractor selection or rejection, and the basis for the contract price.</t>
        </r>
      </text>
    </comment>
    <comment ref="A12" authorId="1" shapeId="0" xr:uid="{6A6DF1F7-E245-453F-A133-6A671CC8E285}">
      <text>
        <r>
          <rPr>
            <b/>
            <i/>
            <sz val="9"/>
            <color indexed="81"/>
            <rFont val="Tahoma"/>
            <family val="2"/>
          </rPr>
          <t>REVIEWER TIP:  If no responses, pursue why responses were not provided with the SFA.  Discuss with Resource Management person to determine if financial issues with the SFA exists. (EX.  not paying bills within 30 days)  Add comments of issues identified.</t>
        </r>
        <r>
          <rPr>
            <sz val="9"/>
            <color indexed="81"/>
            <rFont val="Tahoma"/>
            <family val="2"/>
          </rPr>
          <t xml:space="preserve">
</t>
        </r>
      </text>
    </comment>
    <comment ref="A20" authorId="0" shapeId="0" xr:uid="{2BA4FCEE-19B3-4232-A4BF-486C9CD7AC58}">
      <text>
        <r>
          <rPr>
            <sz val="9"/>
            <color indexed="81"/>
            <rFont val="Tahoma"/>
            <family val="2"/>
          </rPr>
          <t>Reviewer Tip:</t>
        </r>
        <r>
          <rPr>
            <i/>
            <sz val="9"/>
            <color indexed="81"/>
            <rFont val="Tahoma"/>
            <family val="2"/>
          </rPr>
          <t xml:space="preserve"> Review responses received and determine if the vendor selected was appropriate.  If only one vendor responded, determine if response is responsive and responsible and should be awarded.</t>
        </r>
        <r>
          <rPr>
            <sz val="9"/>
            <color indexed="81"/>
            <rFont val="Tahoma"/>
            <family val="2"/>
          </rPr>
          <t xml:space="preserve">
</t>
        </r>
      </text>
    </comment>
    <comment ref="A22" authorId="0" shapeId="0" xr:uid="{58BFEDC1-FA12-4672-BD8D-6355108E4E99}">
      <text>
        <r>
          <rPr>
            <b/>
            <sz val="9"/>
            <color indexed="81"/>
            <rFont val="Tahoma"/>
            <family val="2"/>
          </rPr>
          <t xml:space="preserve">Reviewer Tip: </t>
        </r>
        <r>
          <rPr>
            <sz val="9"/>
            <color indexed="81"/>
            <rFont val="Tahoma"/>
            <family val="2"/>
          </rPr>
          <t>Review</t>
        </r>
        <r>
          <rPr>
            <b/>
            <sz val="9"/>
            <color indexed="81"/>
            <rFont val="Tahoma"/>
            <family val="2"/>
          </rPr>
          <t xml:space="preserve"> </t>
        </r>
        <r>
          <rPr>
            <sz val="9"/>
            <color indexed="81"/>
            <rFont val="Tahoma"/>
            <family val="2"/>
          </rPr>
          <t>three vendor invoices from the previous school year after the small purchaes were made to determine if the products and prices quoted in the vendor's response to the SFA's solicitation were actually charged by the vendor.</t>
        </r>
        <r>
          <rPr>
            <b/>
            <sz val="9"/>
            <color indexed="81"/>
            <rFont val="Tahoma"/>
            <family val="2"/>
          </rPr>
          <t xml:space="preserve">
</t>
        </r>
      </text>
    </comment>
    <comment ref="A26" authorId="0" shapeId="0" xr:uid="{E10D6372-85C1-41CC-AC95-4DC9B247487C}">
      <text>
        <r>
          <rPr>
            <b/>
            <sz val="9"/>
            <color indexed="81"/>
            <rFont val="Tahoma"/>
            <family val="2"/>
          </rPr>
          <t xml:space="preserve">One possible way to analyze would be to look at prior year expenditures. </t>
        </r>
        <r>
          <rPr>
            <sz val="9"/>
            <color indexed="81"/>
            <rFont val="Tahoma"/>
            <family val="2"/>
          </rPr>
          <t xml:space="preserve">
</t>
        </r>
      </text>
    </comment>
    <comment ref="A30" authorId="0" shapeId="0" xr:uid="{27110F3A-937F-44A3-A61B-D0B64CEA5468}">
      <text>
        <r>
          <rPr>
            <b/>
            <sz val="9"/>
            <color indexed="81"/>
            <rFont val="Tahoma"/>
            <family val="2"/>
          </rPr>
          <t>Reviewer Tip: If the clause referenced was not needed due to the nature of the solicitation/contract, the reviewer should indicate "Not Applicable." If the solicitation/contract should have included the referenced clause but did not include it, the reviewer should answer "No".</t>
        </r>
        <r>
          <rPr>
            <sz val="9"/>
            <color indexed="81"/>
            <rFont val="Tahoma"/>
            <family val="2"/>
          </rPr>
          <t xml:space="preserve">
</t>
        </r>
      </text>
    </comment>
    <comment ref="A52" authorId="0" shapeId="0" xr:uid="{4E30C64C-1F4C-40EE-A70B-51D523738E75}">
      <text>
        <r>
          <rPr>
            <sz val="9"/>
            <color indexed="81"/>
            <rFont val="Tahoma"/>
            <family val="2"/>
          </rPr>
          <t xml:space="preserve">
Under 7 CFR 3016.36(9), these records will include, but are not necessarily limited to the following: rationale for the method of procurement, selection of contract type, contractor selection or rejection, and the basis for the contract price.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Thompson, Eleanor - FNS</author>
    <author>KLarson</author>
  </authors>
  <commentList>
    <comment ref="A5" authorId="0" shapeId="0" xr:uid="{25FB1D3F-82E5-41A0-95CC-C8BCC164E375}">
      <text>
        <r>
          <rPr>
            <b/>
            <sz val="9"/>
            <color indexed="81"/>
            <rFont val="Tahoma"/>
            <family val="2"/>
          </rPr>
          <t>Reviewer Tip</t>
        </r>
        <r>
          <rPr>
            <sz val="9"/>
            <color indexed="81"/>
            <rFont val="Tahoma"/>
            <family val="2"/>
          </rPr>
          <t xml:space="preserve">: SA distribution staff will be best resource for answering this question as they will know how much food was diverted to the processor. </t>
        </r>
      </text>
    </comment>
    <comment ref="A6" authorId="1" shapeId="0" xr:uid="{359C440E-F2C9-4931-AB48-369E31926149}">
      <text>
        <r>
          <rPr>
            <b/>
            <sz val="9"/>
            <color indexed="81"/>
            <rFont val="Tahoma"/>
            <family val="2"/>
          </rPr>
          <t>KLarson:</t>
        </r>
        <r>
          <rPr>
            <sz val="9"/>
            <color indexed="81"/>
            <rFont val="Tahoma"/>
            <family val="2"/>
          </rPr>
          <t xml:space="preserve">
Reference Question 17 above for EPDS food value.</t>
        </r>
      </text>
    </comment>
  </commentList>
</comments>
</file>

<file path=xl/sharedStrings.xml><?xml version="1.0" encoding="utf-8"?>
<sst xmlns="http://schemas.openxmlformats.org/spreadsheetml/2006/main" count="137" uniqueCount="116">
  <si>
    <t>Step 1: Complete School's Purchasing Information</t>
  </si>
  <si>
    <t>Name of School District</t>
  </si>
  <si>
    <t>List the name(s) and contact information for the individual(s) who are responsible for procurement on behalf of the School</t>
  </si>
  <si>
    <t>Notes</t>
  </si>
  <si>
    <t>Name:</t>
  </si>
  <si>
    <t>Email:</t>
  </si>
  <si>
    <t>What is the School's Formal Purchase Threshold (State of ND is $50,000)</t>
  </si>
  <si>
    <t>What is the School's Micro-Purchase Threshold (State of ND is $10,000)</t>
  </si>
  <si>
    <t>Does the School signed agreement with a Food Service Purchasing Cooperative?  (yes or no)</t>
  </si>
  <si>
    <t>Does the School use a Formal Bid process for Food/Groceries (yes or no)</t>
  </si>
  <si>
    <t>Who is the School's Prime Vendor for Groceries</t>
  </si>
  <si>
    <t>Does the School use a Formal Bid process for Paper Products (yes or no)</t>
  </si>
  <si>
    <t>Who do you purchase Paper Products from?</t>
  </si>
  <si>
    <t>Does the School us a Formal Bid process for Chemical Products (yes or no)</t>
  </si>
  <si>
    <t>Who do you purchase Chemical Products from?</t>
  </si>
  <si>
    <t>Does the School use a Formal Bid process for Milk Products (yes or no)</t>
  </si>
  <si>
    <t>Who do you purchase Milk Products From?</t>
  </si>
  <si>
    <t>Does the School use a Formal Bid process for  Bread Products (yes or no)</t>
  </si>
  <si>
    <t>Who do you purchase Bread Products from?</t>
  </si>
  <si>
    <t>Does the School have a Procurement Policy?</t>
  </si>
  <si>
    <t>Does the School have a Purchasing Code of Conduct?</t>
  </si>
  <si>
    <t>Did your district receive Suppply Chain Assistance Funds in Fall 2023</t>
  </si>
  <si>
    <t>Were the funds deposited in the School's Nonprofit Food Service Account</t>
  </si>
  <si>
    <t>Describe how SCA Funds have been spent:</t>
  </si>
  <si>
    <t>Has someone at the school attended annual Procurement Training</t>
  </si>
  <si>
    <t>It may be helpful to use a "Vendor Paid List" that comes out of the school's accounting software.  The first row is an example for you to follow.  Please list the total paid to each vendor, and how many purchases were made to this vendor (an estimate is fine)</t>
  </si>
  <si>
    <r>
      <t xml:space="preserve">Micro Purchases (Purchases from vendors valued at </t>
    </r>
    <r>
      <rPr>
        <b/>
        <sz val="14"/>
        <color rgb="FFFF0000"/>
        <rFont val="Calibri"/>
        <family val="2"/>
      </rPr>
      <t>$10,000</t>
    </r>
    <r>
      <rPr>
        <b/>
        <sz val="14"/>
        <color theme="1"/>
        <rFont val="Calibri"/>
        <family val="2"/>
      </rPr>
      <t xml:space="preserve"> or below or most restrictive threshold) 
</t>
    </r>
  </si>
  <si>
    <t>Name of Vendor</t>
  </si>
  <si>
    <t>General Goods/Services Provided</t>
  </si>
  <si>
    <t>Total Paid to Vendor</t>
  </si>
  <si>
    <t>How many purchases were made from this vendor during the school year?</t>
  </si>
  <si>
    <t>Comments</t>
  </si>
  <si>
    <t xml:space="preserve">(NDDPI Use only)                
Select for Review? </t>
  </si>
  <si>
    <t>Super Valu</t>
  </si>
  <si>
    <t>Various grocery</t>
  </si>
  <si>
    <t>$10,000 or below</t>
  </si>
  <si>
    <r>
      <t xml:space="preserve">Small Purchase/Informal Contracts (Purchases from vendors valued between </t>
    </r>
    <r>
      <rPr>
        <b/>
        <sz val="20"/>
        <color rgb="FFFF0000"/>
        <rFont val="Calibri"/>
        <family val="2"/>
      </rPr>
      <t>$10,000 and $50,000</t>
    </r>
    <r>
      <rPr>
        <b/>
        <sz val="20"/>
        <color theme="1"/>
        <rFont val="Calibri"/>
        <family val="2"/>
      </rPr>
      <t xml:space="preserve">  or below the School's small purchase threshold)   </t>
    </r>
  </si>
  <si>
    <t xml:space="preserve">Total Paid to Vendor </t>
  </si>
  <si>
    <t>Was this a one-time purchase or did the SFA use this vendor for multiple purchases?</t>
  </si>
  <si>
    <t xml:space="preserve"> Did the SFA receive more than one response to its solicitation?</t>
  </si>
  <si>
    <t xml:space="preserve">(NDDPI USE ONLY)                
Select for Review? </t>
  </si>
  <si>
    <t>Dairy company</t>
  </si>
  <si>
    <t>Milk</t>
  </si>
  <si>
    <t>Multiple purchases</t>
  </si>
  <si>
    <t>Yes</t>
  </si>
  <si>
    <r>
      <t xml:space="preserve">Formal Contracts:  Sealed Bids/Competitive Proposals (vendor contracts valued above </t>
    </r>
    <r>
      <rPr>
        <b/>
        <sz val="20"/>
        <color rgb="FFFF0000"/>
        <rFont val="Calibri"/>
        <family val="2"/>
      </rPr>
      <t>$50,000</t>
    </r>
    <r>
      <rPr>
        <b/>
        <sz val="20"/>
        <color theme="1"/>
        <rFont val="Calibri"/>
        <family val="2"/>
      </rPr>
      <t xml:space="preserve">, or at or above the School's small purchase threshold)                                 </t>
    </r>
    <r>
      <rPr>
        <b/>
        <sz val="20"/>
        <color rgb="FFFF0000"/>
        <rFont val="Calibri"/>
        <family val="2"/>
      </rPr>
      <t xml:space="preserve">         </t>
    </r>
  </si>
  <si>
    <t>Goods/Services Provided</t>
  </si>
  <si>
    <t>Contract Value (amount paid to vendor)</t>
  </si>
  <si>
    <t>Solicitation Type (IFB or RFP)</t>
  </si>
  <si>
    <t>Contract type (Fixed Price or Cost Reimbursable)</t>
  </si>
  <si>
    <t>Did the SFA use the market basket cost analysis method when evaluating the cost for this purchase?</t>
  </si>
  <si>
    <t>Contract Start Date</t>
  </si>
  <si>
    <t>Contract End Date</t>
  </si>
  <si>
    <t>Did the SFA receive more than one response to its solicitation?</t>
  </si>
  <si>
    <t>Were any amendments or renewals made to this contract after it was awarded?</t>
  </si>
  <si>
    <t>Sysco</t>
  </si>
  <si>
    <t>Groceries</t>
  </si>
  <si>
    <t>RFP</t>
  </si>
  <si>
    <t>Fixed Price</t>
  </si>
  <si>
    <t>No</t>
  </si>
  <si>
    <t>Please send three invoices from the following:</t>
  </si>
  <si>
    <t>Grocery/Food</t>
  </si>
  <si>
    <t>Bread</t>
  </si>
  <si>
    <t>Paper</t>
  </si>
  <si>
    <t>Micro-purchase, or misc items</t>
  </si>
  <si>
    <t>Please send or have copies of the following:</t>
  </si>
  <si>
    <t>Procurement Policy (template available if needed)</t>
  </si>
  <si>
    <t>Purchasing Code of Conduct (template available if needed</t>
  </si>
  <si>
    <t>Any formal bids</t>
  </si>
  <si>
    <t>Coop contract (if your school is a member)</t>
  </si>
  <si>
    <t>USDA Foods Processing Solicitations (if applicable)</t>
  </si>
  <si>
    <t>NOI Schools Only:</t>
  </si>
  <si>
    <t>Ensure NOI Solicitation is included in Formal Bid</t>
  </si>
  <si>
    <t>Submit a written process Or show documentation on how your district performs reconciliation of the USDA further processed foods.</t>
  </si>
  <si>
    <t>IF your district procured  USDA further processed foods, separately from the state bid, please submit solicitation documents</t>
  </si>
  <si>
    <t>Please Submit the following NOI Invoices to Tara Koster:</t>
  </si>
  <si>
    <t>Review of General Procurement Practices</t>
  </si>
  <si>
    <t>Compliant/Non-Compliant</t>
  </si>
  <si>
    <r>
      <t xml:space="preserve">1) Is the SFA </t>
    </r>
    <r>
      <rPr>
        <b/>
        <sz val="12"/>
        <color theme="1"/>
        <rFont val="Calibri"/>
        <family val="2"/>
        <scheme val="minor"/>
      </rPr>
      <t>written code of conduct</t>
    </r>
    <r>
      <rPr>
        <sz val="12"/>
        <color theme="1"/>
        <rFont val="Calibri"/>
        <family val="2"/>
        <scheme val="minor"/>
      </rPr>
      <t xml:space="preserve"> compliant?  (NOTE:  If non-compliant, record the non-compliant portion in the comment box with the technical assistance provided.)</t>
    </r>
  </si>
  <si>
    <r>
      <t xml:space="preserve">2) Is the SFA/LEA's  documented </t>
    </r>
    <r>
      <rPr>
        <b/>
        <sz val="12"/>
        <rFont val="Calibri"/>
        <family val="2"/>
        <scheme val="minor"/>
      </rPr>
      <t>Procurement Procedures/plan</t>
    </r>
    <r>
      <rPr>
        <sz val="12"/>
        <rFont val="Calibri"/>
        <family val="2"/>
        <scheme val="minor"/>
      </rPr>
      <t xml:space="preserve"> compliant with Federal, State and local procurement standards? [2 CFR 200.318(a)] </t>
    </r>
  </si>
  <si>
    <t>Micropurchases</t>
  </si>
  <si>
    <t xml:space="preserve">1) Based on a review of invoices/receipts, is the SFA compliant with having each vendor transaction below $10,000? [2 CFR 200.320(a)] </t>
  </si>
  <si>
    <t>2) If the SFA paid a membership to a club warehouse, third-party entity, etc., are the purchases made from this entity necessary, reasonable, and equitably distributed among qualified sources/vendors?</t>
  </si>
  <si>
    <t>3) Based on a review of invoices/receipts, is the SFA compliant with distributing purchases equitably among all qualified sources?  [2 CFR 200.320(a)]</t>
  </si>
  <si>
    <t>4) Is the SFA compliant with maintaining records sufficient to detail the significant history of the procurement? [2 CFR 200.318(i)]</t>
  </si>
  <si>
    <t>Small Purchases</t>
  </si>
  <si>
    <t>4) If the SFA uses an agent, is the SFA compliant with procuring the agent services using the applicable procurement standards in 7 CFR 210.21 and 2 CFR 200.320?</t>
  </si>
  <si>
    <t>a) If the SFA purchases using an agent, is the SFA compliant with ensuring the agent complies with using the applicable small purchase procedures?  (NOTE:  review agent's solicitations and contracts, as applicable, and based on Procurement Selection Chart)</t>
  </si>
  <si>
    <t>MONITORING PROCUREMENTS</t>
  </si>
  <si>
    <t>Formal Procurment Procedures (sealed bids(invitation for bids)/Competitive Proposals (RFP)</t>
  </si>
  <si>
    <t xml:space="preserve"> General Solicitation Process</t>
  </si>
  <si>
    <t xml:space="preserve"> 3) Is the SFA compliant with publically advertising IFBs/RFPs and soliciting from an adequate # of qualified suppliers (2 or more submitted a bid/offer); providing adequate time for responses prior to opening; and including all specifications, evaluation factors; and language for contract award to the lowest responsive and responsible bidder/offeror most advantageous to the Program with price as the primary factor? [2 CFR 200.320(c) or (d) and July 2005 Procurement Questions, July 2005 and SP 12-2016, November 13, 2015] (NOTE:  For non-compliance, in comment box identify what is missing from within this question.)</t>
  </si>
  <si>
    <t>4)  Is the SFA compliant with the required contract provisions, as applicable: [Appendix II to 2 CFR 200 (NOTE:  These include:  administrative/contractual/legal remedies for contractors that breach/violate terms ($150,000); termination clause ($10,000); equal employment opportunity; contract work hours/safety standards (all contracts); Davis Bacon for construction ($2,000); Rights to Invention; Clean Air ($150,000) Energy Conservation; Debarment/Suspension; Byrd Anti-Lobbying ($100,000))  (NOTE:   For non-compliance, identify in the comment box what provisions are missing.  Corrective action may be to amend contract (s) to include provisions. Designate missing provision in comment box.)</t>
  </si>
  <si>
    <t xml:space="preserve">  5 [For food purchases only] Is the SFA compliant with Buy American by ensuring its food vendors comply with the Buy American provision? (NOTE:  Domestic foods are foods produced, and processed in the United States substantially using domestic foods having over 51% domestic food components by weight or volume. [7 CFR 210.21 and SP02-2017 and SP 38-2017 Compliance with and Enforcement… Buy American Provision, June 30, 2017]) </t>
  </si>
  <si>
    <t>6)  If the SFA ‘piggybacked’ onto an existing contract of another SFA/cooperative, (joined after the original contract was awarded) was the SFA compliant with ensuring the solicitation and contract included language for the addition of parties and specified applicable limits (e.g., dollar value/number of additional parties)? SP05-2017, Q&amp;A Purchasing Goods and Services Using Cooperative Agreements, Agents, and Third-Party Service, October 19, 2016).</t>
  </si>
  <si>
    <t xml:space="preserve"> a. When the SFA ‘piggybacked’, is the SFA compliant with making a determination of a material change made when parties are added to the contract? (NOTE: A material change is if bidders/responders had known of the contract change (addition of parties, increased scope, etc.) would bidders/responders have bid/responded differently?)</t>
  </si>
  <si>
    <t>7) If the SFA uses an agent, is the SFA compliant with procuring the agent services using the applicable procurement standards in 7 CFR 210.21 and 2 CFR 200.320?</t>
  </si>
  <si>
    <t xml:space="preserve"> 8) Is the SFA compliant with ensuring the agent complies with the Program and government-wide regulations in 7 CFR 210.21 and 2 CFR 200.318-326 as the SFA agent?</t>
  </si>
  <si>
    <t xml:space="preserve"> 9)  If the SFA purchases using a third-party entity, non-Child Nutrition Program entity, is the SFA compliant with using the third party's pricing as one source when soliciting prices for goods and services from this entity (ies)?  (2 CFR 200.320(b) and SP05-2017, Q&amp;A Purchasing Goods and Services Using Cooperative Agreements, Agents, and Third-Party Service, October 19, 2016)</t>
  </si>
  <si>
    <t xml:space="preserve"> 10) If using a market basket analysis, is the SFA compliant with including language in the solicitation and contract to: evaluate bids/proposals using this analysis; the representative list of goods (recommended at 75% or more of the total estimated value of goods to be purchased); clear and accurate descriptions; estimated quantities for evaluation; and the list of goods to be purchased? (Also applies to solicitations/contracts for USDA Foods processed end products purchased through a distributor using the Net-Off-Invoice value pass through method).  (2 CFR 200.319(c)(1) and FD144, SP04 Market Basket Analysis…, January 18, 2018.)</t>
  </si>
  <si>
    <t xml:space="preserve"> Solicitation--Competitive Proposals (RFP)</t>
  </si>
  <si>
    <t>EVALUATION AND AWARD (IFB and/or RFP)</t>
  </si>
  <si>
    <t>Compliant</t>
  </si>
  <si>
    <t>Non-Compliant</t>
  </si>
  <si>
    <t>Processing Contracts Review</t>
  </si>
  <si>
    <t xml:space="preserve"> 2) Is the SFA compliant with soliciting for and receiving SDA approved USDA Foods processed end products and only the approved value pass-through (VPT) methods? (NOTE:  VPT= rebate, net-off invoice, fee for service, etc.  No is a finding) [7 CFR 250.2])</t>
  </si>
  <si>
    <t>3) FOR USDA FOODS ONLY: Is the SFA compliant with ensuring the value pass-through method in the solicitation and contract match?  (NOTE:  Q assumes the SFA is procuring commodity processed end products and commercial purchases from a distributor in the same solicitation)  (NOTE:  NO is a finding.)</t>
  </si>
  <si>
    <t>4) Is the SFA compliant with receiving the value of USDA foods as stated on the State-approved Summary End Product Data Schedule (SEPDS)?  (NOTE:  No is a finding.  NOTE:  The SEPDS value is also known as the contract value. It is the USDA established value for each raw material.  Pass through of ‘full entitlement’ may not occur.  Rather, SFAs may receive a larger/smaller discount/credit from processors paid by USDA from entitlement funds.) [7 CFR 250.30(c)(5)(viii)(A)]</t>
  </si>
  <si>
    <t>5) If the SFA received less than the full value of its USDA Foods from the processor, is the SFA compliant with pursuing the difference with the processor and coming to a reasonable conclusion or working with the State Distributing Agency to reconcile the difference?  (NOTE:  NO is a finding)</t>
  </si>
  <si>
    <t>6) Is the SFA compliant with monitoring contractor performance (contract terms/conditions/specifications as required quarterly, semi-annual, annual reports - programmatic, financial, or both)?   (NOTE:  NO is a finding.) [2 CFR 200.318(b)]</t>
  </si>
  <si>
    <t xml:space="preserve"> 7) Is the SFA compliant with having food recall procedures?</t>
  </si>
  <si>
    <t xml:space="preserve"> 8) If yes, are the food recall procedures in compliance with 7 CFR 250?  (NOTE:  SFA responsibilities include: Implementing the recall procedures upon notification of a recall of USDA Foods; Assigning a food safety coordinator and alternate, and provide the names, titles, email addresses, and telephone and fax numbers of the coordinator and alternate to the SDA; Maintaining a contact list for RA serving sites, distributors, and other recipients. This list should have two recall contacts per site and be verified annually; Notifying all sites re: recall immediately – 24 hours or less, and ensure that the affected products are isolated and labeled “Do Not Use” to avoid accidental use; Identifying the locations of the affected products, and verify that the products have the correct product identification codes; Contacting further processors to track redirected food affected by the recall; Conducting an inventory assessment – 48 hours or less, of affected product: Served; Remaining in-stock at schools, warehouses, and distributors; Further distributed to program participants; Redirected for further processing; Submit the inventory assessment information to the SDA; and Follow applicable destruction/disposal instructions provided by the SDA.</t>
  </si>
  <si>
    <t xml:space="preserve">In the table below, please list all of the vendors/suppliers/businesses the school purchased from in the 2024-25 school year.  </t>
  </si>
  <si>
    <t>renewed for SY 23-24</t>
  </si>
  <si>
    <t>Vendor Paid List from 24-25</t>
  </si>
  <si>
    <t xml:space="preserve"> YES/ NO  Please list Name/Title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</si>
</sst>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35" x14ac:knownFonts="1">
    <font>
      <sz val="11"/>
      <color theme="1"/>
      <name val="Calibri"/>
      <family val="2"/>
      <scheme val="minor"/>
    </font>
    <font>
      <sz val="11"/>
      <color theme="1"/>
      <name val="Calibri"/>
      <family val="2"/>
      <scheme val="minor"/>
    </font>
    <font>
      <b/>
      <sz val="22"/>
      <color theme="0"/>
      <name val="Calibri"/>
      <family val="2"/>
    </font>
    <font>
      <sz val="11"/>
      <name val="Calibri"/>
      <family val="2"/>
    </font>
    <font>
      <b/>
      <sz val="14"/>
      <color theme="1"/>
      <name val="Calibri"/>
      <family val="2"/>
    </font>
    <font>
      <b/>
      <sz val="12"/>
      <color theme="1"/>
      <name val="Calibri"/>
      <family val="2"/>
    </font>
    <font>
      <b/>
      <sz val="14"/>
      <color rgb="FF993300"/>
      <name val="Calibri"/>
      <family val="2"/>
    </font>
    <font>
      <i/>
      <sz val="14"/>
      <color theme="1"/>
      <name val="Calibri"/>
      <family val="2"/>
    </font>
    <font>
      <sz val="14"/>
      <color theme="1"/>
      <name val="Calibri"/>
      <family val="2"/>
    </font>
    <font>
      <b/>
      <sz val="20"/>
      <color theme="1"/>
      <name val="Calibri"/>
      <family val="2"/>
    </font>
    <font>
      <b/>
      <sz val="20"/>
      <color rgb="FFFF0000"/>
      <name val="Calibri"/>
      <family val="2"/>
    </font>
    <font>
      <i/>
      <sz val="11"/>
      <color theme="1"/>
      <name val="Calibri"/>
      <family val="2"/>
    </font>
    <font>
      <sz val="11"/>
      <color theme="1"/>
      <name val="Calibri"/>
      <family val="2"/>
    </font>
    <font>
      <sz val="14"/>
      <color theme="1"/>
      <name val="Calibri"/>
      <family val="2"/>
      <scheme val="minor"/>
    </font>
    <font>
      <b/>
      <sz val="12"/>
      <color rgb="FF993300"/>
      <name val="Calibri"/>
      <family val="2"/>
    </font>
    <font>
      <sz val="18"/>
      <color theme="1"/>
      <name val="Calibri"/>
      <family val="2"/>
      <scheme val="minor"/>
    </font>
    <font>
      <sz val="14"/>
      <name val="Calibri"/>
      <family val="2"/>
    </font>
    <font>
      <b/>
      <sz val="11"/>
      <color theme="1"/>
      <name val="Calibri"/>
      <family val="2"/>
    </font>
    <font>
      <b/>
      <sz val="16"/>
      <color theme="1"/>
      <name val="Calibri"/>
      <family val="2"/>
    </font>
    <font>
      <b/>
      <sz val="22"/>
      <color theme="1"/>
      <name val="Calibri"/>
      <family val="2"/>
    </font>
    <font>
      <sz val="22"/>
      <color theme="1"/>
      <name val="Calibri"/>
      <family val="2"/>
    </font>
    <font>
      <b/>
      <sz val="14"/>
      <color rgb="FFFF0000"/>
      <name val="Calibri"/>
      <family val="2"/>
    </font>
    <font>
      <b/>
      <sz val="14"/>
      <color theme="1"/>
      <name val="Calibri"/>
      <family val="2"/>
      <scheme val="minor"/>
    </font>
    <font>
      <sz val="11"/>
      <color rgb="FF000000"/>
      <name val="Calibri"/>
      <family val="2"/>
      <charset val="1"/>
    </font>
    <font>
      <sz val="11"/>
      <color rgb="FF000000"/>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b/>
      <sz val="12"/>
      <name val="Calibri"/>
      <family val="2"/>
      <scheme val="minor"/>
    </font>
    <font>
      <sz val="9"/>
      <color indexed="81"/>
      <name val="Tahoma"/>
      <family val="2"/>
    </font>
    <font>
      <b/>
      <i/>
      <sz val="9"/>
      <color indexed="81"/>
      <name val="Tahoma"/>
      <family val="2"/>
    </font>
    <font>
      <i/>
      <sz val="9"/>
      <color indexed="81"/>
      <name val="Tahoma"/>
      <family val="2"/>
    </font>
    <font>
      <b/>
      <sz val="9"/>
      <color indexed="81"/>
      <name val="Tahoma"/>
      <family val="2"/>
    </font>
    <font>
      <b/>
      <sz val="12"/>
      <color rgb="FF5E0000"/>
      <name val="Calibri"/>
      <family val="2"/>
    </font>
  </fonts>
  <fills count="17">
    <fill>
      <patternFill patternType="none"/>
    </fill>
    <fill>
      <patternFill patternType="gray125"/>
    </fill>
    <fill>
      <patternFill patternType="solid">
        <fgColor rgb="FF757070"/>
        <bgColor rgb="FF757070"/>
      </patternFill>
    </fill>
    <fill>
      <patternFill patternType="solid">
        <fgColor theme="8" tint="0.79998168889431442"/>
        <bgColor indexed="64"/>
      </patternFill>
    </fill>
    <fill>
      <patternFill patternType="solid">
        <fgColor rgb="FFBFBFBF"/>
        <bgColor rgb="FFBFBFBF"/>
      </patternFill>
    </fill>
    <fill>
      <patternFill patternType="solid">
        <fgColor rgb="FFDEEAF6"/>
        <bgColor rgb="FFDEEAF6"/>
      </patternFill>
    </fill>
    <fill>
      <patternFill patternType="solid">
        <fgColor rgb="FFD8D8D8"/>
        <bgColor rgb="FFD8D8D8"/>
      </patternFill>
    </fill>
    <fill>
      <patternFill patternType="solid">
        <fgColor theme="0"/>
        <bgColor theme="0"/>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2EFDA"/>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1"/>
        <bgColor indexed="64"/>
      </patternFill>
    </fill>
    <fill>
      <patternFill patternType="solid">
        <fgColor theme="2"/>
        <bgColor indexed="64"/>
      </patternFill>
    </fill>
    <fill>
      <patternFill patternType="solid">
        <fgColor theme="2" tint="-9.9978637043366805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diagonal/>
    </border>
    <border>
      <left style="medium">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medium">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auto="1"/>
      </right>
      <top style="thin">
        <color auto="1"/>
      </top>
      <bottom/>
      <diagonal/>
    </border>
    <border>
      <left style="medium">
        <color indexed="64"/>
      </left>
      <right/>
      <top/>
      <bottom/>
      <diagonal/>
    </border>
    <border>
      <left/>
      <right style="thin">
        <color auto="1"/>
      </right>
      <top/>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indexed="64"/>
      </right>
      <top style="thin">
        <color indexed="64"/>
      </top>
      <bottom style="thin">
        <color indexed="64"/>
      </bottom>
      <diagonal/>
    </border>
    <border>
      <left style="medium">
        <color rgb="FF000000"/>
      </left>
      <right style="medium">
        <color rgb="FF000000"/>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56">
    <xf numFmtId="0" fontId="0" fillId="0" borderId="0" xfId="0"/>
    <xf numFmtId="0" fontId="0" fillId="3" borderId="1" xfId="0" applyFill="1" applyBorder="1"/>
    <xf numFmtId="0" fontId="7" fillId="6" borderId="12" xfId="0"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10" xfId="0" applyFont="1" applyBorder="1" applyAlignment="1">
      <alignment vertical="center"/>
    </xf>
    <xf numFmtId="0" fontId="4" fillId="0" borderId="10" xfId="0" applyFont="1" applyBorder="1" applyAlignment="1">
      <alignment vertical="center"/>
    </xf>
    <xf numFmtId="0" fontId="4" fillId="0" borderId="12" xfId="0" applyFont="1" applyBorder="1" applyAlignment="1">
      <alignment horizontal="center" vertical="center" wrapText="1"/>
    </xf>
    <xf numFmtId="0" fontId="6" fillId="4" borderId="10" xfId="0" applyFont="1" applyFill="1" applyBorder="1" applyAlignment="1">
      <alignment horizontal="center" vertical="center" wrapText="1"/>
    </xf>
    <xf numFmtId="0" fontId="4" fillId="7" borderId="10" xfId="0" applyFont="1" applyFill="1" applyBorder="1" applyAlignment="1">
      <alignment vertical="center" wrapText="1"/>
    </xf>
    <xf numFmtId="0" fontId="7" fillId="6" borderId="10" xfId="0" applyFont="1" applyFill="1" applyBorder="1" applyAlignment="1">
      <alignment horizontal="center" vertical="center" wrapText="1"/>
    </xf>
    <xf numFmtId="14" fontId="11" fillId="6" borderId="10" xfId="0" applyNumberFormat="1" applyFont="1" applyFill="1" applyBorder="1" applyAlignment="1">
      <alignment horizontal="center" vertical="center"/>
    </xf>
    <xf numFmtId="0" fontId="4" fillId="0" borderId="10" xfId="0" applyFont="1" applyBorder="1" applyAlignment="1">
      <alignment horizontal="center" vertical="center" wrapText="1"/>
    </xf>
    <xf numFmtId="0" fontId="4" fillId="0" borderId="10" xfId="0" applyFont="1" applyBorder="1" applyAlignment="1">
      <alignment vertical="center" wrapText="1"/>
    </xf>
    <xf numFmtId="14" fontId="12" fillId="0" borderId="10" xfId="0" applyNumberFormat="1" applyFont="1" applyBorder="1" applyAlignment="1">
      <alignment horizontal="center" vertical="center"/>
    </xf>
    <xf numFmtId="0" fontId="4" fillId="7" borderId="13" xfId="0" applyFont="1" applyFill="1" applyBorder="1" applyAlignment="1">
      <alignment vertical="center" wrapText="1"/>
    </xf>
    <xf numFmtId="0" fontId="4" fillId="7" borderId="12"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0" fillId="9" borderId="1" xfId="0" applyFill="1" applyBorder="1" applyAlignment="1">
      <alignment horizontal="center" vertical="center"/>
    </xf>
    <xf numFmtId="0" fontId="0" fillId="9" borderId="1" xfId="0" applyFill="1" applyBorder="1" applyAlignment="1">
      <alignment horizontal="center" vertical="center" wrapText="1"/>
    </xf>
    <xf numFmtId="44" fontId="8" fillId="0" borderId="5" xfId="1" applyFont="1" applyBorder="1" applyAlignment="1">
      <alignment vertical="center"/>
    </xf>
    <xf numFmtId="44" fontId="4" fillId="0" borderId="5" xfId="1" applyFont="1" applyBorder="1" applyAlignment="1">
      <alignment vertical="center"/>
    </xf>
    <xf numFmtId="44" fontId="4" fillId="7" borderId="10" xfId="1" applyFont="1" applyFill="1" applyBorder="1" applyAlignment="1">
      <alignment vertical="center" wrapText="1"/>
    </xf>
    <xf numFmtId="0" fontId="14" fillId="5" borderId="10" xfId="0" applyFont="1" applyFill="1" applyBorder="1" applyAlignment="1">
      <alignment horizontal="center" vertical="center" wrapText="1"/>
    </xf>
    <xf numFmtId="0" fontId="17" fillId="5" borderId="8" xfId="0" applyFont="1" applyFill="1" applyBorder="1" applyAlignment="1">
      <alignment horizontal="center" vertical="center" wrapText="1"/>
    </xf>
    <xf numFmtId="0" fontId="17" fillId="5" borderId="9" xfId="0" applyFont="1" applyFill="1" applyBorder="1" applyAlignment="1">
      <alignment horizontal="center" vertical="center" wrapText="1"/>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wrapText="1"/>
    </xf>
    <xf numFmtId="0" fontId="7" fillId="6" borderId="12" xfId="0" applyFont="1" applyFill="1" applyBorder="1" applyAlignment="1">
      <alignment horizontal="center" wrapText="1"/>
    </xf>
    <xf numFmtId="0" fontId="7" fillId="6" borderId="10" xfId="0" applyFont="1" applyFill="1" applyBorder="1" applyAlignment="1">
      <alignment horizontal="center" wrapText="1"/>
    </xf>
    <xf numFmtId="0" fontId="8" fillId="7" borderId="12" xfId="0" applyFont="1" applyFill="1" applyBorder="1" applyAlignment="1">
      <alignment horizontal="center" wrapText="1"/>
    </xf>
    <xf numFmtId="0" fontId="8" fillId="7" borderId="10" xfId="0" applyFont="1" applyFill="1" applyBorder="1" applyAlignment="1">
      <alignment horizontal="center" wrapText="1"/>
    </xf>
    <xf numFmtId="44" fontId="8" fillId="7" borderId="10" xfId="1" applyFont="1" applyFill="1" applyBorder="1" applyAlignment="1">
      <alignment horizontal="center" wrapText="1"/>
    </xf>
    <xf numFmtId="0" fontId="4" fillId="7" borderId="10" xfId="0" applyFont="1" applyFill="1" applyBorder="1" applyAlignment="1">
      <alignment horizontal="center" wrapText="1"/>
    </xf>
    <xf numFmtId="0" fontId="23" fillId="9" borderId="0" xfId="0" applyFont="1" applyFill="1" applyAlignment="1">
      <alignment wrapText="1"/>
    </xf>
    <xf numFmtId="0" fontId="24" fillId="9" borderId="0" xfId="0" applyFont="1" applyFill="1" applyAlignment="1">
      <alignment vertical="center"/>
    </xf>
    <xf numFmtId="0" fontId="0" fillId="11" borderId="5" xfId="0" applyFill="1" applyBorder="1" applyAlignment="1">
      <alignment wrapText="1"/>
    </xf>
    <xf numFmtId="0" fontId="0" fillId="11" borderId="5" xfId="0" applyFill="1" applyBorder="1"/>
    <xf numFmtId="0" fontId="0" fillId="9" borderId="0" xfId="0" applyFill="1"/>
    <xf numFmtId="0" fontId="0" fillId="0" borderId="10" xfId="0" applyBorder="1"/>
    <xf numFmtId="0" fontId="0" fillId="9" borderId="14" xfId="0" applyFill="1" applyBorder="1"/>
    <xf numFmtId="0" fontId="0" fillId="0" borderId="10" xfId="0" applyBorder="1" applyAlignment="1">
      <alignment wrapText="1"/>
    </xf>
    <xf numFmtId="0" fontId="0" fillId="3" borderId="14" xfId="0" applyFill="1" applyBorder="1"/>
    <xf numFmtId="44" fontId="0" fillId="8" borderId="14" xfId="1" applyFont="1" applyFill="1" applyBorder="1"/>
    <xf numFmtId="0" fontId="0" fillId="8" borderId="14" xfId="0" applyFill="1" applyBorder="1"/>
    <xf numFmtId="0" fontId="7" fillId="6" borderId="10" xfId="0" applyFont="1" applyFill="1" applyBorder="1" applyAlignment="1">
      <alignment horizontal="center" vertical="center"/>
    </xf>
    <xf numFmtId="6" fontId="7" fillId="6" borderId="5" xfId="0" applyNumberFormat="1" applyFont="1" applyFill="1" applyBorder="1" applyAlignment="1">
      <alignment horizontal="center" vertical="center" wrapText="1"/>
    </xf>
    <xf numFmtId="0" fontId="7" fillId="0" borderId="12" xfId="0" applyFont="1" applyBorder="1" applyAlignment="1">
      <alignment horizontal="center" vertical="center" wrapText="1"/>
    </xf>
    <xf numFmtId="0" fontId="5" fillId="5" borderId="12" xfId="0" applyFont="1" applyFill="1" applyBorder="1" applyAlignment="1">
      <alignment horizontal="center" vertical="center"/>
    </xf>
    <xf numFmtId="0" fontId="5" fillId="5" borderId="10" xfId="0" applyFont="1" applyFill="1" applyBorder="1" applyAlignment="1">
      <alignment horizontal="center" vertical="center" wrapText="1"/>
    </xf>
    <xf numFmtId="0" fontId="5" fillId="5" borderId="9" xfId="0" applyFont="1" applyFill="1" applyBorder="1" applyAlignment="1">
      <alignment horizontal="center" vertical="center" wrapText="1"/>
    </xf>
    <xf numFmtId="6" fontId="7" fillId="6" borderId="10" xfId="0" applyNumberFormat="1" applyFont="1" applyFill="1" applyBorder="1" applyAlignment="1">
      <alignment horizontal="center" wrapText="1"/>
    </xf>
    <xf numFmtId="6" fontId="7" fillId="6" borderId="10" xfId="0" applyNumberFormat="1" applyFont="1" applyFill="1" applyBorder="1" applyAlignment="1">
      <alignment vertical="center" wrapText="1"/>
    </xf>
    <xf numFmtId="0" fontId="7" fillId="6" borderId="10" xfId="0" applyFont="1" applyFill="1" applyBorder="1" applyAlignment="1">
      <alignment vertical="center" wrapText="1"/>
    </xf>
    <xf numFmtId="0" fontId="0" fillId="0" borderId="7" xfId="0" applyBorder="1" applyAlignment="1">
      <alignment wrapText="1"/>
    </xf>
    <xf numFmtId="0" fontId="0" fillId="11" borderId="16" xfId="0" applyFill="1" applyBorder="1"/>
    <xf numFmtId="0" fontId="24" fillId="9" borderId="1" xfId="0" applyFont="1" applyFill="1" applyBorder="1" applyAlignment="1">
      <alignment vertical="center"/>
    </xf>
    <xf numFmtId="0" fontId="0" fillId="9" borderId="1" xfId="0" applyFill="1" applyBorder="1"/>
    <xf numFmtId="0" fontId="24" fillId="9" borderId="1" xfId="0" applyFont="1" applyFill="1" applyBorder="1"/>
    <xf numFmtId="0" fontId="0" fillId="11" borderId="1" xfId="0" applyFill="1" applyBorder="1"/>
    <xf numFmtId="0" fontId="0" fillId="0" borderId="1" xfId="0" applyBorder="1"/>
    <xf numFmtId="0" fontId="15" fillId="10" borderId="14" xfId="0" applyFont="1" applyFill="1" applyBorder="1"/>
    <xf numFmtId="0" fontId="13" fillId="10" borderId="14" xfId="0" applyFont="1" applyFill="1" applyBorder="1"/>
    <xf numFmtId="0" fontId="15" fillId="3" borderId="14" xfId="0" applyFont="1" applyFill="1" applyBorder="1"/>
    <xf numFmtId="0" fontId="13" fillId="3" borderId="14" xfId="0" applyFont="1" applyFill="1" applyBorder="1"/>
    <xf numFmtId="0" fontId="22" fillId="12" borderId="14" xfId="0" applyFont="1" applyFill="1" applyBorder="1"/>
    <xf numFmtId="0" fontId="22" fillId="0" borderId="7" xfId="0" applyFont="1" applyBorder="1"/>
    <xf numFmtId="0" fontId="22" fillId="0" borderId="10" xfId="0" applyFont="1" applyBorder="1" applyAlignment="1">
      <alignment horizontal="center"/>
    </xf>
    <xf numFmtId="0" fontId="0" fillId="9" borderId="17" xfId="0" applyFill="1" applyBorder="1" applyAlignment="1">
      <alignment horizontal="center" vertical="center"/>
    </xf>
    <xf numFmtId="0" fontId="0" fillId="9" borderId="18" xfId="0" applyFill="1" applyBorder="1"/>
    <xf numFmtId="0" fontId="0" fillId="0" borderId="9" xfId="0" applyBorder="1"/>
    <xf numFmtId="0" fontId="26" fillId="0" borderId="0" xfId="0" applyFont="1" applyAlignment="1" applyProtection="1">
      <alignment vertical="top" wrapText="1"/>
      <protection locked="0"/>
    </xf>
    <xf numFmtId="0" fontId="28" fillId="0" borderId="19" xfId="0" applyFont="1" applyBorder="1" applyAlignment="1" applyProtection="1">
      <alignment vertical="top" wrapText="1"/>
      <protection locked="0"/>
    </xf>
    <xf numFmtId="0" fontId="28" fillId="0" borderId="22" xfId="0" applyFont="1" applyBorder="1" applyAlignment="1" applyProtection="1">
      <alignment horizontal="left" wrapText="1"/>
      <protection locked="0"/>
    </xf>
    <xf numFmtId="0" fontId="28" fillId="0" borderId="21" xfId="0" applyFont="1" applyBorder="1" applyAlignment="1" applyProtection="1">
      <alignment horizontal="left" wrapText="1"/>
      <protection locked="0"/>
    </xf>
    <xf numFmtId="0" fontId="26" fillId="0" borderId="19" xfId="0" applyFont="1" applyBorder="1" applyAlignment="1" applyProtection="1">
      <alignment horizontal="left" vertical="center" wrapText="1"/>
      <protection locked="0"/>
    </xf>
    <xf numFmtId="0" fontId="28" fillId="0" borderId="1" xfId="0" applyFont="1" applyBorder="1" applyAlignment="1" applyProtection="1">
      <alignment horizontal="left" vertical="center" wrapText="1"/>
      <protection locked="0"/>
    </xf>
    <xf numFmtId="0" fontId="28" fillId="0" borderId="1" xfId="0" applyFont="1" applyBorder="1" applyAlignment="1" applyProtection="1">
      <alignment vertical="center" wrapText="1"/>
      <protection locked="0"/>
    </xf>
    <xf numFmtId="0" fontId="28" fillId="0" borderId="1" xfId="0" applyFont="1" applyBorder="1" applyAlignment="1" applyProtection="1">
      <alignment horizontal="left" vertical="top" wrapText="1"/>
      <protection locked="0"/>
    </xf>
    <xf numFmtId="0" fontId="26" fillId="0" borderId="1" xfId="0" applyFont="1" applyBorder="1" applyAlignment="1" applyProtection="1">
      <alignment horizontal="left" vertical="center" wrapText="1"/>
      <protection locked="0"/>
    </xf>
    <xf numFmtId="0" fontId="28" fillId="0" borderId="23" xfId="0" applyFont="1" applyBorder="1" applyAlignment="1" applyProtection="1">
      <alignment horizontal="left" vertical="center" wrapText="1"/>
      <protection locked="0"/>
    </xf>
    <xf numFmtId="0" fontId="28" fillId="0" borderId="24" xfId="0" applyFont="1" applyBorder="1" applyAlignment="1" applyProtection="1">
      <alignment horizontal="left" vertical="center" wrapText="1"/>
      <protection locked="0"/>
    </xf>
    <xf numFmtId="0" fontId="28" fillId="0" borderId="23" xfId="0" applyFont="1" applyBorder="1" applyAlignment="1" applyProtection="1">
      <alignment horizontal="left" vertical="center" wrapText="1" indent="2"/>
      <protection locked="0"/>
    </xf>
    <xf numFmtId="0" fontId="28" fillId="0" borderId="19" xfId="0" applyFont="1" applyBorder="1" applyAlignment="1" applyProtection="1">
      <alignment horizontal="left" vertical="center" wrapText="1" indent="2"/>
      <protection locked="0"/>
    </xf>
    <xf numFmtId="0" fontId="28" fillId="0" borderId="19" xfId="0" applyFont="1" applyBorder="1" applyAlignment="1" applyProtection="1">
      <alignment vertical="center" wrapText="1"/>
      <protection locked="0"/>
    </xf>
    <xf numFmtId="0" fontId="28" fillId="0" borderId="19" xfId="0" applyFont="1" applyBorder="1" applyAlignment="1" applyProtection="1">
      <alignment horizontal="left" vertical="center" wrapText="1"/>
      <protection locked="0"/>
    </xf>
    <xf numFmtId="0" fontId="28" fillId="0" borderId="19" xfId="0" applyFont="1" applyBorder="1" applyAlignment="1" applyProtection="1">
      <alignment horizontal="left" vertical="top" wrapText="1" indent="2"/>
      <protection locked="0"/>
    </xf>
    <xf numFmtId="0" fontId="28" fillId="0" borderId="19" xfId="0" applyFont="1" applyBorder="1" applyAlignment="1" applyProtection="1">
      <alignment horizontal="left" vertical="top" wrapText="1"/>
      <protection locked="0"/>
    </xf>
    <xf numFmtId="0" fontId="28" fillId="0" borderId="24" xfId="0" applyFont="1" applyBorder="1" applyAlignment="1" applyProtection="1">
      <alignment horizontal="left" vertical="top" wrapText="1"/>
      <protection locked="0"/>
    </xf>
    <xf numFmtId="0" fontId="28" fillId="0" borderId="26" xfId="0" applyFont="1" applyBorder="1" applyAlignment="1" applyProtection="1">
      <alignment horizontal="left" vertical="center" wrapText="1"/>
      <protection locked="0"/>
    </xf>
    <xf numFmtId="0" fontId="26" fillId="0" borderId="26" xfId="0" applyFont="1" applyBorder="1" applyAlignment="1" applyProtection="1">
      <alignment horizontal="left" vertical="center" wrapText="1"/>
      <protection locked="0"/>
    </xf>
    <xf numFmtId="0" fontId="28" fillId="0" borderId="23" xfId="0" applyFont="1" applyBorder="1" applyAlignment="1" applyProtection="1">
      <alignment vertical="center" wrapText="1"/>
      <protection locked="0"/>
    </xf>
    <xf numFmtId="0" fontId="0" fillId="14" borderId="0" xfId="0" applyFill="1"/>
    <xf numFmtId="0" fontId="25" fillId="15" borderId="1" xfId="0" applyFont="1" applyFill="1" applyBorder="1"/>
    <xf numFmtId="0" fontId="27" fillId="15" borderId="1" xfId="0" applyFont="1" applyFill="1" applyBorder="1" applyAlignment="1">
      <alignment horizontal="center"/>
    </xf>
    <xf numFmtId="0" fontId="29" fillId="15" borderId="1" xfId="0" applyFont="1" applyFill="1" applyBorder="1" applyAlignment="1" applyProtection="1">
      <alignment horizontal="center" wrapText="1"/>
      <protection locked="0"/>
    </xf>
    <xf numFmtId="0" fontId="28" fillId="0" borderId="29" xfId="0" applyFont="1" applyBorder="1" applyAlignment="1" applyProtection="1">
      <alignment vertical="center" wrapText="1"/>
      <protection locked="0"/>
    </xf>
    <xf numFmtId="0" fontId="28" fillId="0" borderId="20" xfId="0" applyFont="1" applyBorder="1" applyAlignment="1" applyProtection="1">
      <alignment horizontal="left" vertical="center" wrapText="1"/>
      <protection locked="0"/>
    </xf>
    <xf numFmtId="0" fontId="28" fillId="0" borderId="30" xfId="0" applyFont="1" applyBorder="1" applyAlignment="1" applyProtection="1">
      <alignment horizontal="left" vertical="center" wrapText="1"/>
      <protection locked="0"/>
    </xf>
    <xf numFmtId="0" fontId="28" fillId="0" borderId="31" xfId="0" applyFont="1" applyBorder="1" applyAlignment="1" applyProtection="1">
      <alignment horizontal="left" vertical="center" wrapText="1"/>
      <protection locked="0"/>
    </xf>
    <xf numFmtId="0" fontId="28" fillId="0" borderId="1" xfId="0" applyFont="1" applyBorder="1" applyAlignment="1">
      <alignment horizontal="left" vertical="top" wrapText="1"/>
    </xf>
    <xf numFmtId="0" fontId="5" fillId="0" borderId="2" xfId="0" applyFont="1" applyBorder="1" applyAlignment="1">
      <alignment horizontal="center" vertical="center" wrapText="1"/>
    </xf>
    <xf numFmtId="0" fontId="3" fillId="0" borderId="15" xfId="0" applyFont="1" applyBorder="1"/>
    <xf numFmtId="0" fontId="27" fillId="13" borderId="27" xfId="0" applyFont="1" applyFill="1" applyBorder="1" applyAlignment="1" applyProtection="1">
      <alignment horizontal="center" vertical="center" wrapText="1"/>
      <protection locked="0"/>
    </xf>
    <xf numFmtId="0" fontId="27" fillId="13" borderId="28" xfId="0" applyFont="1" applyFill="1" applyBorder="1" applyAlignment="1" applyProtection="1">
      <alignment horizontal="center" vertical="center" wrapText="1"/>
      <protection locked="0"/>
    </xf>
    <xf numFmtId="0" fontId="27" fillId="13" borderId="24" xfId="0" applyFont="1" applyFill="1" applyBorder="1" applyAlignment="1" applyProtection="1">
      <alignment horizontal="center" vertical="center" wrapText="1"/>
      <protection locked="0"/>
    </xf>
    <xf numFmtId="0" fontId="27" fillId="13" borderId="25" xfId="0" applyFont="1" applyFill="1" applyBorder="1" applyAlignment="1" applyProtection="1">
      <alignment horizontal="center" vertical="center" wrapText="1"/>
      <protection locked="0"/>
    </xf>
    <xf numFmtId="0" fontId="27" fillId="13" borderId="0" xfId="0" applyFont="1" applyFill="1" applyAlignment="1" applyProtection="1">
      <alignment horizontal="center" vertical="center" wrapText="1"/>
      <protection locked="0"/>
    </xf>
    <xf numFmtId="0" fontId="27" fillId="13" borderId="26" xfId="0" applyFont="1" applyFill="1" applyBorder="1" applyAlignment="1" applyProtection="1">
      <alignment horizontal="center" vertical="center" wrapText="1"/>
      <protection locked="0"/>
    </xf>
    <xf numFmtId="0" fontId="27" fillId="13" borderId="14" xfId="0" applyFont="1" applyFill="1" applyBorder="1" applyAlignment="1" applyProtection="1">
      <alignment horizontal="center" vertical="center" wrapText="1"/>
      <protection locked="0"/>
    </xf>
    <xf numFmtId="0" fontId="27" fillId="13" borderId="21" xfId="0" applyFont="1" applyFill="1" applyBorder="1" applyAlignment="1" applyProtection="1">
      <alignment horizontal="center" vertical="center" wrapText="1"/>
      <protection locked="0"/>
    </xf>
    <xf numFmtId="0" fontId="27" fillId="13" borderId="19" xfId="0" applyFont="1" applyFill="1" applyBorder="1" applyAlignment="1" applyProtection="1">
      <alignment horizontal="center" vertical="center" wrapText="1"/>
      <protection locked="0"/>
    </xf>
    <xf numFmtId="0" fontId="29" fillId="13" borderId="27" xfId="0" applyFont="1" applyFill="1" applyBorder="1" applyAlignment="1" applyProtection="1">
      <alignment horizontal="center" vertical="center" wrapText="1"/>
      <protection locked="0"/>
    </xf>
    <xf numFmtId="0" fontId="29" fillId="13" borderId="28" xfId="0" applyFont="1" applyFill="1" applyBorder="1" applyAlignment="1" applyProtection="1">
      <alignment horizontal="center" vertical="center" wrapText="1"/>
      <protection locked="0"/>
    </xf>
    <xf numFmtId="0" fontId="29" fillId="13" borderId="24" xfId="0" applyFont="1" applyFill="1" applyBorder="1" applyAlignment="1" applyProtection="1">
      <alignment horizontal="center" vertical="center" wrapText="1"/>
      <protection locked="0"/>
    </xf>
    <xf numFmtId="0" fontId="0" fillId="16" borderId="0" xfId="0" applyFill="1"/>
    <xf numFmtId="0" fontId="0" fillId="16" borderId="10" xfId="0" applyFill="1" applyBorder="1"/>
    <xf numFmtId="0" fontId="0" fillId="16" borderId="1" xfId="0" applyFill="1" applyBorder="1" applyAlignment="1">
      <alignment horizontal="center" vertical="center"/>
    </xf>
    <xf numFmtId="0" fontId="0" fillId="16" borderId="14" xfId="0" applyFill="1" applyBorder="1"/>
    <xf numFmtId="0" fontId="0" fillId="0" borderId="32" xfId="0" applyBorder="1"/>
    <xf numFmtId="0" fontId="0" fillId="16" borderId="14" xfId="0" applyFill="1" applyBorder="1" applyAlignment="1">
      <alignment horizontal="center" vertical="center"/>
    </xf>
    <xf numFmtId="0" fontId="0" fillId="16" borderId="21" xfId="0" applyFill="1" applyBorder="1"/>
    <xf numFmtId="0" fontId="0" fillId="16" borderId="33" xfId="0" applyFill="1" applyBorder="1"/>
    <xf numFmtId="0" fontId="0" fillId="9" borderId="32" xfId="0" applyFill="1" applyBorder="1" applyAlignment="1">
      <alignment vertical="center"/>
    </xf>
    <xf numFmtId="0" fontId="19" fillId="2" borderId="3" xfId="0" applyFont="1" applyFill="1" applyBorder="1" applyAlignment="1">
      <alignment horizontal="center" vertical="center" wrapText="1"/>
    </xf>
    <xf numFmtId="0" fontId="20" fillId="0" borderId="4" xfId="0" applyFont="1" applyBorder="1" applyAlignment="1">
      <alignment horizontal="center" vertical="center"/>
    </xf>
    <xf numFmtId="0" fontId="4" fillId="4" borderId="5" xfId="0" applyFont="1" applyFill="1" applyBorder="1" applyAlignment="1">
      <alignment wrapText="1"/>
    </xf>
    <xf numFmtId="0" fontId="16" fillId="0" borderId="6" xfId="0" applyFont="1" applyBorder="1"/>
    <xf numFmtId="0" fontId="16" fillId="0" borderId="7" xfId="0" applyFont="1" applyBorder="1"/>
    <xf numFmtId="0" fontId="9" fillId="4" borderId="5" xfId="0" applyFont="1" applyFill="1" applyBorder="1" applyAlignment="1">
      <alignment horizontal="center" wrapText="1"/>
    </xf>
    <xf numFmtId="0" fontId="3" fillId="0" borderId="6" xfId="0" applyFont="1" applyBorder="1" applyAlignment="1">
      <alignment horizontal="center"/>
    </xf>
    <xf numFmtId="0" fontId="3" fillId="0" borderId="7" xfId="0" applyFont="1" applyBorder="1" applyAlignment="1">
      <alignment horizontal="center"/>
    </xf>
    <xf numFmtId="0" fontId="18" fillId="2" borderId="6" xfId="0" applyFont="1" applyFill="1" applyBorder="1" applyAlignment="1">
      <alignment horizontal="center" vertical="center" wrapText="1"/>
    </xf>
    <xf numFmtId="0" fontId="28" fillId="0" borderId="14" xfId="0" applyFont="1" applyBorder="1" applyAlignment="1" applyProtection="1">
      <alignment horizontal="center" vertical="center"/>
      <protection locked="0"/>
    </xf>
    <xf numFmtId="0" fontId="28" fillId="0" borderId="21" xfId="0" applyFont="1" applyBorder="1" applyAlignment="1" applyProtection="1">
      <alignment horizontal="center" vertical="center"/>
      <protection locked="0"/>
    </xf>
    <xf numFmtId="0" fontId="28" fillId="0" borderId="19" xfId="0" applyFont="1" applyBorder="1" applyAlignment="1" applyProtection="1">
      <alignment horizontal="center" vertical="center"/>
      <protection locked="0"/>
    </xf>
    <xf numFmtId="0" fontId="27" fillId="15" borderId="14" xfId="0" applyFont="1" applyFill="1" applyBorder="1" applyAlignment="1">
      <alignment horizontal="center"/>
    </xf>
    <xf numFmtId="0" fontId="27" fillId="15" borderId="21" xfId="0" applyFont="1" applyFill="1" applyBorder="1" applyAlignment="1">
      <alignment horizontal="center"/>
    </xf>
    <xf numFmtId="0" fontId="27" fillId="15" borderId="19" xfId="0" applyFont="1" applyFill="1" applyBorder="1" applyAlignment="1">
      <alignment horizontal="center"/>
    </xf>
    <xf numFmtId="0" fontId="0" fillId="0" borderId="14" xfId="0" applyBorder="1" applyAlignment="1">
      <alignment horizontal="center"/>
    </xf>
    <xf numFmtId="0" fontId="0" fillId="0" borderId="21" xfId="0" applyBorder="1" applyAlignment="1">
      <alignment horizontal="center"/>
    </xf>
    <xf numFmtId="0" fontId="0" fillId="0" borderId="19" xfId="0" applyBorder="1" applyAlignment="1">
      <alignment horizontal="center"/>
    </xf>
    <xf numFmtId="0" fontId="0" fillId="14" borderId="14" xfId="0" applyFill="1" applyBorder="1" applyAlignment="1">
      <alignment horizontal="center"/>
    </xf>
    <xf numFmtId="0" fontId="0" fillId="14" borderId="21" xfId="0" applyFill="1" applyBorder="1" applyAlignment="1">
      <alignment horizontal="center"/>
    </xf>
    <xf numFmtId="0" fontId="0" fillId="14" borderId="19" xfId="0" applyFill="1" applyBorder="1" applyAlignment="1">
      <alignment horizontal="center"/>
    </xf>
    <xf numFmtId="0" fontId="27" fillId="15" borderId="20" xfId="0" applyFont="1" applyFill="1" applyBorder="1" applyAlignment="1">
      <alignment horizontal="center"/>
    </xf>
    <xf numFmtId="0" fontId="27" fillId="15" borderId="0" xfId="0" applyFont="1" applyFill="1" applyAlignment="1">
      <alignment horizontal="center"/>
    </xf>
    <xf numFmtId="0" fontId="25" fillId="15" borderId="14" xfId="0" applyFont="1" applyFill="1" applyBorder="1" applyAlignment="1">
      <alignment horizontal="center"/>
    </xf>
    <xf numFmtId="0" fontId="25" fillId="15" borderId="21" xfId="0" applyFont="1" applyFill="1" applyBorder="1" applyAlignment="1">
      <alignment horizontal="center"/>
    </xf>
    <xf numFmtId="0" fontId="25" fillId="15" borderId="19" xfId="0" applyFont="1" applyFill="1" applyBorder="1" applyAlignment="1">
      <alignment horizontal="center"/>
    </xf>
    <xf numFmtId="0" fontId="34" fillId="4" borderId="10" xfId="0" applyFont="1" applyFill="1" applyBorder="1" applyAlignment="1">
      <alignment horizontal="center" vertical="center" wrapText="1"/>
    </xf>
    <xf numFmtId="0" fontId="4" fillId="0" borderId="34" xfId="0" applyFont="1" applyBorder="1" applyAlignment="1">
      <alignment horizontal="center" vertical="center" wrapText="1"/>
    </xf>
    <xf numFmtId="0" fontId="2" fillId="2" borderId="29" xfId="0" applyFont="1" applyFill="1" applyBorder="1" applyAlignment="1">
      <alignment vertical="center"/>
    </xf>
    <xf numFmtId="0" fontId="2" fillId="2" borderId="35" xfId="0" applyFont="1" applyFill="1" applyBorder="1" applyAlignment="1">
      <alignment vertical="center"/>
    </xf>
    <xf numFmtId="0" fontId="2" fillId="2" borderId="36" xfId="0" applyFont="1" applyFill="1" applyBorder="1" applyAlignment="1">
      <alignment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ndgov.sharepoint.com/sites/-Tm-DPI-Child-Nutrition-Food-Distribution/Shared%20Documents/General/REVIEWS_1/Procurement%20Reviews/2024/SP33-2019a%20Procurement%20Tool.xlsx" TargetMode="External"/><Relationship Id="rId1" Type="http://schemas.openxmlformats.org/officeDocument/2006/relationships/externalLinkPath" Target="https://ndgov.sharepoint.com/sites/-Tm-DPI-Child-Nutrition-Food-Distribution/Shared%20Documents/General/REVIEWS_1/Procurement%20Reviews/2024/SP33-2019a%20Procurement%20Tool.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ndgov.sharepoint.com/sites/-Tm-DPI-Child-Nutrition-Food-Distribution/Shared%20Documents/General/REVIEWS_1/Procurement%20Reviews/2024/SP33-2019a%20Procurement%20Tool.xlsx" TargetMode="External"/><Relationship Id="rId1" Type="http://schemas.openxmlformats.org/officeDocument/2006/relationships/externalLinkPath" Target="/sites/-Tm-DPI-Child-Nutrition-Food-Distribution/Shared%20Documents/General/REVIEWS_1/Procurement%20Reviews/2024/SP33-2019a%20Procurement%20To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TE AGENCY REVIEW INSTRUCTION"/>
      <sheetName val="SFA INSTRUCTIONS"/>
      <sheetName val="SFA PROCUREMENT TABLE"/>
      <sheetName val="Sheet1"/>
      <sheetName val="Sheet2"/>
      <sheetName val="Selection"/>
      <sheetName val="PROCUREMENT SELECTION CHART"/>
      <sheetName val="Data sets "/>
      <sheetName val="GENERAL PROCUREMENT PROCEDURES"/>
      <sheetName val="MICROPURCHASES"/>
      <sheetName val="SMALL PURCHASES"/>
      <sheetName val="FOOD SVC MANAGEMENT COMPANIES"/>
      <sheetName val="PROCESSING"/>
      <sheetName val="SA PRE-APPROVAL FSMC CHECKLIST"/>
      <sheetName val="FORMAL PROCUREMENT (IFB &amp; RFP)"/>
      <sheetName val="GENL PROCUREMENT STND FINDINGS"/>
      <sheetName val="MICROPURCHASE FINDINGS"/>
      <sheetName val="SMALL PURCHASES FINDINGS"/>
      <sheetName val="FORMAL PROCUREMENT FINDINGS"/>
      <sheetName val="PROCESSING FINDINGS"/>
      <sheetName val="FSMC RENEWAL FINDINGS"/>
      <sheetName val="PRE-APPROVAL FSMC FINDINGS "/>
      <sheetName val="2 CFR 200 SERIES"/>
      <sheetName val="Appendix II to 2 CFR 200"/>
      <sheetName val="Allowable cost 2 CFR 200.400"/>
      <sheetName val="7 CFR 210.16"/>
      <sheetName val="7 CFR 210.21"/>
      <sheetName val="7 CFR PART 210.23 RECORDS"/>
      <sheetName val="7 CFR 200.30-.39"/>
      <sheetName val="7 CFR 250.50-54"/>
    </sheetNames>
    <sheetDataSet>
      <sheetData sheetId="0"/>
      <sheetData sheetId="1"/>
      <sheetData sheetId="2">
        <row r="125">
          <cell r="J125">
            <v>1</v>
          </cell>
        </row>
      </sheetData>
      <sheetData sheetId="3"/>
      <sheetData sheetId="4"/>
      <sheetData sheetId="5"/>
      <sheetData sheetId="6"/>
      <sheetData sheetId="7">
        <row r="5">
          <cell r="A5"/>
        </row>
        <row r="6">
          <cell r="A6" t="str">
            <v>YES</v>
          </cell>
        </row>
        <row r="7">
          <cell r="A7" t="str">
            <v>NO</v>
          </cell>
        </row>
        <row r="8">
          <cell r="A8" t="str">
            <v>Not Applicable</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TE AGENCY REVIEW INSTRUCTION"/>
      <sheetName val="SFA INSTRUCTIONS"/>
      <sheetName val="SFA PROCUREMENT TABLE"/>
      <sheetName val="Sheet1"/>
      <sheetName val="Sheet2"/>
      <sheetName val="Selection"/>
      <sheetName val="PROCUREMENT SELECTION CHART"/>
      <sheetName val="Data sets "/>
      <sheetName val="GENERAL PROCUREMENT PROCEDURES"/>
      <sheetName val="MICROPURCHASES"/>
      <sheetName val="SMALL PURCHASES"/>
      <sheetName val="FOOD SVC MANAGEMENT COMPANIES"/>
      <sheetName val="PROCESSING"/>
      <sheetName val="SA PRE-APPROVAL FSMC CHECKLIST"/>
      <sheetName val="FORMAL PROCUREMENT (IFB &amp; RFP)"/>
      <sheetName val="GENL PROCUREMENT STND FINDINGS"/>
      <sheetName val="MICROPURCHASE FINDINGS"/>
      <sheetName val="SMALL PURCHASES FINDINGS"/>
      <sheetName val="FORMAL PROCUREMENT FINDINGS"/>
      <sheetName val="PROCESSING FINDINGS"/>
      <sheetName val="FSMC RENEWAL FINDINGS"/>
      <sheetName val="PRE-APPROVAL FSMC FINDINGS "/>
      <sheetName val="2 CFR 200 SERIES"/>
      <sheetName val="Appendix II to 2 CFR 200"/>
      <sheetName val="Allowable cost 2 CFR 200.400"/>
      <sheetName val="7 CFR 210.16"/>
      <sheetName val="7 CFR 210.21"/>
      <sheetName val="7 CFR PART 210.23 RECORDS"/>
      <sheetName val="7 CFR 200.30-.39"/>
      <sheetName val="7 CFR 250.50-54"/>
    </sheetNames>
    <sheetDataSet>
      <sheetData sheetId="0"/>
      <sheetData sheetId="1"/>
      <sheetData sheetId="2">
        <row r="69">
          <cell r="I69">
            <v>1</v>
          </cell>
        </row>
        <row r="90">
          <cell r="L90">
            <v>1</v>
          </cell>
        </row>
      </sheetData>
      <sheetData sheetId="3"/>
      <sheetData sheetId="4"/>
      <sheetData sheetId="5"/>
      <sheetData sheetId="6"/>
      <sheetData sheetId="7">
        <row r="5">
          <cell r="A5"/>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9EA9F-6236-442B-8D98-485042061AC2}">
  <dimension ref="A1:C37"/>
  <sheetViews>
    <sheetView tabSelected="1" workbookViewId="0">
      <selection activeCell="A3" sqref="A3:B3"/>
    </sheetView>
  </sheetViews>
  <sheetFormatPr defaultRowHeight="15" x14ac:dyDescent="0.25"/>
  <cols>
    <col min="1" max="1" width="61" customWidth="1"/>
    <col min="2" max="2" width="27.7109375" customWidth="1"/>
    <col min="3" max="3" width="42.5703125" customWidth="1"/>
  </cols>
  <sheetData>
    <row r="1" spans="1:3" ht="36.6" customHeight="1" thickBot="1" x14ac:dyDescent="0.3">
      <c r="A1" s="153" t="s">
        <v>0</v>
      </c>
      <c r="B1" s="154"/>
      <c r="C1" s="155"/>
    </row>
    <row r="2" spans="1:3" ht="19.5" thickBot="1" x14ac:dyDescent="0.3">
      <c r="A2" s="152" t="s">
        <v>1</v>
      </c>
    </row>
    <row r="3" spans="1:3" ht="35.1" customHeight="1" x14ac:dyDescent="0.3">
      <c r="A3" s="102" t="s">
        <v>2</v>
      </c>
      <c r="B3" s="103"/>
      <c r="C3" s="68" t="s">
        <v>3</v>
      </c>
    </row>
    <row r="4" spans="1:3" x14ac:dyDescent="0.25">
      <c r="A4" s="1" t="s">
        <v>4</v>
      </c>
      <c r="B4" s="43" t="s">
        <v>5</v>
      </c>
      <c r="C4" s="40"/>
    </row>
    <row r="5" spans="1:3" ht="20.100000000000001" customHeight="1" x14ac:dyDescent="0.25">
      <c r="A5" s="1"/>
      <c r="B5" s="43"/>
      <c r="C5" s="40"/>
    </row>
    <row r="6" spans="1:3" ht="20.100000000000001" customHeight="1" x14ac:dyDescent="0.25">
      <c r="A6" s="1"/>
      <c r="B6" s="43"/>
      <c r="C6" s="40"/>
    </row>
    <row r="7" spans="1:3" ht="20.100000000000001" customHeight="1" x14ac:dyDescent="0.25">
      <c r="A7" s="1"/>
      <c r="B7" s="43"/>
      <c r="C7" s="40"/>
    </row>
    <row r="8" spans="1:3" ht="35.1" customHeight="1" x14ac:dyDescent="0.25">
      <c r="A8" s="17" t="s">
        <v>6</v>
      </c>
      <c r="B8" s="44"/>
      <c r="C8" s="40"/>
    </row>
    <row r="9" spans="1:3" ht="35.1" customHeight="1" x14ac:dyDescent="0.25">
      <c r="A9" s="17" t="s">
        <v>7</v>
      </c>
      <c r="B9" s="44"/>
      <c r="C9" s="40"/>
    </row>
    <row r="10" spans="1:3" ht="35.1" customHeight="1" x14ac:dyDescent="0.25">
      <c r="A10" s="18" t="s">
        <v>8</v>
      </c>
      <c r="B10" s="45"/>
      <c r="C10" s="40"/>
    </row>
    <row r="11" spans="1:3" ht="24.95" customHeight="1" x14ac:dyDescent="0.25">
      <c r="A11" s="17" t="s">
        <v>9</v>
      </c>
      <c r="B11" s="45"/>
      <c r="C11" s="40"/>
    </row>
    <row r="12" spans="1:3" ht="24.95" customHeight="1" x14ac:dyDescent="0.25">
      <c r="A12" s="17" t="s">
        <v>10</v>
      </c>
      <c r="B12" s="45"/>
      <c r="C12" s="40"/>
    </row>
    <row r="13" spans="1:3" ht="24.95" customHeight="1" x14ac:dyDescent="0.25">
      <c r="A13" s="17" t="s">
        <v>15</v>
      </c>
      <c r="B13" s="45"/>
      <c r="C13" s="40"/>
    </row>
    <row r="14" spans="1:3" ht="24.95" customHeight="1" x14ac:dyDescent="0.25">
      <c r="A14" s="17" t="s">
        <v>16</v>
      </c>
      <c r="B14" s="45"/>
      <c r="C14" s="40"/>
    </row>
    <row r="15" spans="1:3" ht="24.95" customHeight="1" x14ac:dyDescent="0.25">
      <c r="A15" s="17" t="s">
        <v>17</v>
      </c>
      <c r="B15" s="45"/>
      <c r="C15" s="40"/>
    </row>
    <row r="16" spans="1:3" ht="24.95" customHeight="1" x14ac:dyDescent="0.25">
      <c r="A16" s="17" t="s">
        <v>18</v>
      </c>
      <c r="B16" s="45"/>
      <c r="C16" s="40"/>
    </row>
    <row r="17" spans="1:3" ht="24.95" customHeight="1" x14ac:dyDescent="0.25">
      <c r="A17" s="17" t="s">
        <v>11</v>
      </c>
      <c r="B17" s="45"/>
      <c r="C17" s="40"/>
    </row>
    <row r="18" spans="1:3" ht="24.95" customHeight="1" x14ac:dyDescent="0.25">
      <c r="A18" s="17" t="s">
        <v>12</v>
      </c>
      <c r="B18" s="45"/>
      <c r="C18" s="40"/>
    </row>
    <row r="19" spans="1:3" ht="24.95" customHeight="1" x14ac:dyDescent="0.25">
      <c r="A19" s="17" t="s">
        <v>13</v>
      </c>
      <c r="B19" s="45"/>
      <c r="C19" s="40"/>
    </row>
    <row r="20" spans="1:3" ht="24.95" customHeight="1" x14ac:dyDescent="0.25">
      <c r="A20" s="17" t="s">
        <v>14</v>
      </c>
      <c r="B20" s="45"/>
      <c r="C20" s="40"/>
    </row>
    <row r="21" spans="1:3" ht="12" customHeight="1" x14ac:dyDescent="0.25">
      <c r="A21" s="116"/>
      <c r="B21" s="116"/>
      <c r="C21" s="117"/>
    </row>
    <row r="22" spans="1:3" ht="24.95" customHeight="1" x14ac:dyDescent="0.25">
      <c r="A22" s="19" t="s">
        <v>19</v>
      </c>
      <c r="B22" s="41"/>
      <c r="C22" s="40"/>
    </row>
    <row r="23" spans="1:3" ht="24.95" customHeight="1" x14ac:dyDescent="0.25">
      <c r="A23" s="19" t="s">
        <v>20</v>
      </c>
      <c r="B23" s="41"/>
      <c r="C23" s="40"/>
    </row>
    <row r="24" spans="1:3" ht="12" customHeight="1" x14ac:dyDescent="0.25">
      <c r="A24" s="118"/>
      <c r="B24" s="119"/>
      <c r="C24" s="117"/>
    </row>
    <row r="25" spans="1:3" ht="24.95" customHeight="1" x14ac:dyDescent="0.25">
      <c r="A25" s="19" t="s">
        <v>21</v>
      </c>
      <c r="B25" s="41"/>
      <c r="C25" s="40"/>
    </row>
    <row r="26" spans="1:3" ht="35.1" customHeight="1" x14ac:dyDescent="0.25">
      <c r="A26" s="20" t="s">
        <v>22</v>
      </c>
      <c r="B26" s="41"/>
      <c r="C26" s="40"/>
    </row>
    <row r="27" spans="1:3" ht="27.6" customHeight="1" x14ac:dyDescent="0.25">
      <c r="A27" s="69" t="s">
        <v>23</v>
      </c>
      <c r="B27" s="70"/>
      <c r="C27" s="71"/>
    </row>
    <row r="28" spans="1:3" ht="12" customHeight="1" x14ac:dyDescent="0.25">
      <c r="A28" s="121"/>
      <c r="B28" s="122"/>
      <c r="C28" s="123"/>
    </row>
    <row r="29" spans="1:3" ht="25.15" customHeight="1" x14ac:dyDescent="0.25">
      <c r="A29" s="124" t="s">
        <v>24</v>
      </c>
      <c r="B29" s="124" t="s">
        <v>115</v>
      </c>
      <c r="C29" s="120"/>
    </row>
    <row r="30" spans="1:3" ht="20.25" customHeight="1" x14ac:dyDescent="0.25"/>
    <row r="31" spans="1:3" ht="20.25" customHeight="1" x14ac:dyDescent="0.25"/>
    <row r="32" spans="1:3" ht="20.25" customHeight="1" x14ac:dyDescent="0.25"/>
    <row r="33" ht="20.25" customHeight="1" x14ac:dyDescent="0.25"/>
    <row r="34" ht="35.25" customHeight="1" x14ac:dyDescent="0.25"/>
    <row r="35" ht="20.25" customHeight="1" x14ac:dyDescent="0.25"/>
    <row r="36" ht="20.25" customHeight="1" x14ac:dyDescent="0.25"/>
    <row r="37" ht="20.25" customHeight="1" x14ac:dyDescent="0.25"/>
  </sheetData>
  <mergeCells count="1">
    <mergeCell ref="A1:C1"/>
  </mergeCells>
  <dataValidations count="1">
    <dataValidation type="list" allowBlank="1" showInputMessage="1" showErrorMessage="1" sqref="B22:B26 B19 B13 B15 B10:B11 B17" xr:uid="{B520673E-336D-49C8-81AB-6BE61376CBB7}">
      <formula1>"yes,no"</formula1>
    </dataValidation>
  </dataValidations>
  <pageMargins left="0.15" right="0.15" top="0.25" bottom="0.2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C3B2D-92CE-489A-AAE6-C49323EF9003}">
  <dimension ref="A1:L35"/>
  <sheetViews>
    <sheetView workbookViewId="0">
      <selection activeCell="L31" sqref="L31"/>
    </sheetView>
  </sheetViews>
  <sheetFormatPr defaultRowHeight="15" x14ac:dyDescent="0.25"/>
  <cols>
    <col min="1" max="1" width="24" customWidth="1"/>
    <col min="2" max="2" width="17.85546875" customWidth="1"/>
    <col min="3" max="3" width="19.140625" customWidth="1"/>
    <col min="4" max="4" width="20.140625" customWidth="1"/>
    <col min="5" max="5" width="20.42578125" customWidth="1"/>
    <col min="6" max="6" width="14.28515625" customWidth="1"/>
    <col min="7" max="7" width="17.28515625" customWidth="1"/>
    <col min="8" max="8" width="28.42578125" customWidth="1"/>
    <col min="9" max="9" width="23.140625" customWidth="1"/>
    <col min="10" max="10" width="25.140625" customWidth="1"/>
    <col min="11" max="11" width="20.5703125" customWidth="1"/>
    <col min="12" max="12" width="22.85546875" customWidth="1"/>
  </cols>
  <sheetData>
    <row r="1" spans="1:6" ht="84.95" customHeight="1" x14ac:dyDescent="0.25">
      <c r="A1" s="125" t="s">
        <v>112</v>
      </c>
      <c r="B1" s="126"/>
      <c r="C1" s="126"/>
      <c r="D1" s="126"/>
      <c r="E1" s="126"/>
      <c r="F1" s="126"/>
    </row>
    <row r="2" spans="1:6" ht="84.95" customHeight="1" x14ac:dyDescent="0.25">
      <c r="A2" s="133" t="s">
        <v>25</v>
      </c>
      <c r="B2" s="133"/>
      <c r="C2" s="133"/>
      <c r="D2" s="133"/>
      <c r="E2" s="133"/>
      <c r="F2" s="133"/>
    </row>
    <row r="3" spans="1:6" ht="45" customHeight="1" x14ac:dyDescent="0.3">
      <c r="A3" s="127" t="s">
        <v>26</v>
      </c>
      <c r="B3" s="128"/>
      <c r="C3" s="128"/>
      <c r="D3" s="128"/>
      <c r="E3" s="128"/>
      <c r="F3" s="129"/>
    </row>
    <row r="4" spans="1:6" ht="63" x14ac:dyDescent="0.25">
      <c r="A4" s="25" t="s">
        <v>27</v>
      </c>
      <c r="B4" s="26" t="s">
        <v>28</v>
      </c>
      <c r="C4" s="27" t="s">
        <v>29</v>
      </c>
      <c r="D4" s="28" t="s">
        <v>30</v>
      </c>
      <c r="E4" s="26" t="s">
        <v>31</v>
      </c>
      <c r="F4" s="24" t="s">
        <v>32</v>
      </c>
    </row>
    <row r="5" spans="1:6" ht="37.5" x14ac:dyDescent="0.25">
      <c r="A5" s="2" t="s">
        <v>33</v>
      </c>
      <c r="B5" s="46" t="s">
        <v>34</v>
      </c>
      <c r="C5" s="47" t="s">
        <v>35</v>
      </c>
      <c r="D5" s="46">
        <v>6</v>
      </c>
      <c r="E5" s="46"/>
      <c r="F5" s="46"/>
    </row>
    <row r="6" spans="1:6" ht="18.75" x14ac:dyDescent="0.25">
      <c r="A6" s="3"/>
      <c r="B6" s="4"/>
      <c r="C6" s="21"/>
      <c r="D6" s="4"/>
      <c r="E6" s="4"/>
      <c r="F6" s="5"/>
    </row>
    <row r="7" spans="1:6" ht="18.75" x14ac:dyDescent="0.25">
      <c r="A7" s="48"/>
      <c r="B7" s="4"/>
      <c r="C7" s="21"/>
      <c r="D7" s="4"/>
      <c r="E7" s="5"/>
      <c r="F7" s="5"/>
    </row>
    <row r="8" spans="1:6" ht="18.75" x14ac:dyDescent="0.25">
      <c r="A8" s="48"/>
      <c r="B8" s="4"/>
      <c r="C8" s="21"/>
      <c r="D8" s="4"/>
      <c r="E8" s="5"/>
      <c r="F8" s="5"/>
    </row>
    <row r="9" spans="1:6" ht="18.75" x14ac:dyDescent="0.25">
      <c r="A9" s="3"/>
      <c r="B9" s="4"/>
      <c r="C9" s="21"/>
      <c r="D9" s="4"/>
      <c r="E9" s="5"/>
      <c r="F9" s="5"/>
    </row>
    <row r="10" spans="1:6" ht="18.75" x14ac:dyDescent="0.25">
      <c r="A10" s="6"/>
      <c r="B10" s="5"/>
      <c r="C10" s="22"/>
      <c r="D10" s="5"/>
      <c r="E10" s="5"/>
      <c r="F10" s="5"/>
    </row>
    <row r="11" spans="1:6" ht="18.75" x14ac:dyDescent="0.25">
      <c r="A11" s="6"/>
      <c r="B11" s="5"/>
      <c r="C11" s="22"/>
      <c r="D11" s="5"/>
      <c r="E11" s="5"/>
      <c r="F11" s="5"/>
    </row>
    <row r="12" spans="1:6" ht="18.75" x14ac:dyDescent="0.25">
      <c r="A12" s="6"/>
      <c r="B12" s="5"/>
      <c r="C12" s="22"/>
      <c r="D12" s="5"/>
      <c r="E12" s="5"/>
      <c r="F12" s="5"/>
    </row>
    <row r="13" spans="1:6" ht="18.75" x14ac:dyDescent="0.25">
      <c r="A13" s="6"/>
      <c r="B13" s="5"/>
      <c r="C13" s="22"/>
      <c r="D13" s="5"/>
      <c r="E13" s="5"/>
      <c r="F13" s="5"/>
    </row>
    <row r="14" spans="1:6" ht="18.75" x14ac:dyDescent="0.25">
      <c r="A14" s="6"/>
      <c r="B14" s="5"/>
      <c r="C14" s="22"/>
      <c r="D14" s="5"/>
      <c r="E14" s="5"/>
      <c r="F14" s="5"/>
    </row>
    <row r="15" spans="1:6" ht="18.75" x14ac:dyDescent="0.25">
      <c r="A15" s="6"/>
      <c r="B15" s="5"/>
      <c r="C15" s="22"/>
      <c r="D15" s="5"/>
      <c r="E15" s="5"/>
      <c r="F15" s="5"/>
    </row>
    <row r="16" spans="1:6" ht="18.75" x14ac:dyDescent="0.25">
      <c r="A16" s="6"/>
      <c r="B16" s="5"/>
      <c r="C16" s="22"/>
      <c r="D16" s="5"/>
      <c r="E16" s="5"/>
      <c r="F16" s="5"/>
    </row>
    <row r="17" spans="1:12" ht="18.75" x14ac:dyDescent="0.25">
      <c r="A17" s="6"/>
      <c r="B17" s="5"/>
      <c r="C17" s="22"/>
      <c r="D17" s="5"/>
      <c r="E17" s="5"/>
      <c r="F17" s="5"/>
    </row>
    <row r="18" spans="1:12" ht="18.75" x14ac:dyDescent="0.25">
      <c r="A18" s="6"/>
      <c r="B18" s="5"/>
      <c r="C18" s="22"/>
      <c r="D18" s="5"/>
      <c r="E18" s="5"/>
      <c r="F18" s="5"/>
    </row>
    <row r="19" spans="1:12" ht="18.75" x14ac:dyDescent="0.25">
      <c r="A19" s="6"/>
      <c r="B19" s="5"/>
      <c r="C19" s="22"/>
      <c r="D19" s="5"/>
      <c r="E19" s="5"/>
      <c r="F19" s="5"/>
    </row>
    <row r="20" spans="1:12" ht="54.95" customHeight="1" x14ac:dyDescent="0.4">
      <c r="A20" s="130" t="s">
        <v>36</v>
      </c>
      <c r="B20" s="131"/>
      <c r="C20" s="131"/>
      <c r="D20" s="131"/>
      <c r="E20" s="131"/>
      <c r="F20" s="131"/>
      <c r="G20" s="132"/>
    </row>
    <row r="21" spans="1:12" ht="94.5" x14ac:dyDescent="0.25">
      <c r="A21" s="49" t="s">
        <v>27</v>
      </c>
      <c r="B21" s="50" t="s">
        <v>28</v>
      </c>
      <c r="C21" s="50" t="s">
        <v>37</v>
      </c>
      <c r="D21" s="50" t="s">
        <v>38</v>
      </c>
      <c r="E21" s="50" t="s">
        <v>39</v>
      </c>
      <c r="F21" s="51" t="s">
        <v>31</v>
      </c>
      <c r="G21" s="7" t="s">
        <v>40</v>
      </c>
    </row>
    <row r="22" spans="1:12" ht="37.5" x14ac:dyDescent="0.3">
      <c r="A22" s="29" t="s">
        <v>41</v>
      </c>
      <c r="B22" s="30" t="s">
        <v>42</v>
      </c>
      <c r="C22" s="52">
        <v>33000</v>
      </c>
      <c r="D22" s="30" t="s">
        <v>43</v>
      </c>
      <c r="E22" s="30" t="s">
        <v>44</v>
      </c>
      <c r="F22" s="30"/>
      <c r="G22" s="30"/>
    </row>
    <row r="23" spans="1:12" ht="18.75" x14ac:dyDescent="0.3">
      <c r="A23" s="31"/>
      <c r="B23" s="32"/>
      <c r="C23" s="33"/>
      <c r="D23" s="32"/>
      <c r="E23" s="32"/>
      <c r="F23" s="32"/>
      <c r="G23" s="34"/>
    </row>
    <row r="24" spans="1:12" ht="18.75" x14ac:dyDescent="0.3">
      <c r="A24" s="31"/>
      <c r="B24" s="32"/>
      <c r="C24" s="33"/>
      <c r="D24" s="32"/>
      <c r="E24" s="32"/>
      <c r="F24" s="32"/>
      <c r="G24" s="34"/>
    </row>
    <row r="25" spans="1:12" ht="18.75" x14ac:dyDescent="0.3">
      <c r="A25" s="31"/>
      <c r="B25" s="32"/>
      <c r="C25" s="33"/>
      <c r="D25" s="32"/>
      <c r="E25" s="32"/>
      <c r="F25" s="32"/>
      <c r="G25" s="34"/>
    </row>
    <row r="26" spans="1:12" ht="18.75" x14ac:dyDescent="0.3">
      <c r="A26" s="31"/>
      <c r="B26" s="32"/>
      <c r="C26" s="33"/>
      <c r="D26" s="32"/>
      <c r="E26" s="32"/>
      <c r="F26" s="32"/>
      <c r="G26" s="34"/>
    </row>
    <row r="27" spans="1:12" ht="18.75" x14ac:dyDescent="0.3">
      <c r="A27" s="31"/>
      <c r="B27" s="32"/>
      <c r="C27" s="33"/>
      <c r="D27" s="32"/>
      <c r="E27" s="32"/>
      <c r="F27" s="32"/>
      <c r="G27" s="34"/>
    </row>
    <row r="28" spans="1:12" ht="18.75" x14ac:dyDescent="0.3">
      <c r="A28" s="31"/>
      <c r="B28" s="32"/>
      <c r="C28" s="33"/>
      <c r="D28" s="32"/>
      <c r="E28" s="32"/>
      <c r="F28" s="32"/>
      <c r="G28" s="34"/>
    </row>
    <row r="29" spans="1:12" ht="18.75" x14ac:dyDescent="0.3">
      <c r="A29" s="31"/>
      <c r="B29" s="32"/>
      <c r="C29" s="33"/>
      <c r="D29" s="32"/>
      <c r="E29" s="32"/>
      <c r="F29" s="32"/>
      <c r="G29" s="34"/>
    </row>
    <row r="30" spans="1:12" ht="54.95" customHeight="1" x14ac:dyDescent="0.4">
      <c r="A30" s="130" t="s">
        <v>45</v>
      </c>
      <c r="B30" s="131"/>
      <c r="C30" s="131"/>
      <c r="D30" s="131"/>
      <c r="E30" s="131"/>
      <c r="F30" s="131"/>
      <c r="G30" s="131"/>
      <c r="H30" s="131"/>
      <c r="I30" s="131"/>
      <c r="J30" s="132"/>
    </row>
    <row r="31" spans="1:12" ht="75" customHeight="1" x14ac:dyDescent="0.25">
      <c r="A31" s="49" t="s">
        <v>27</v>
      </c>
      <c r="B31" s="50" t="s">
        <v>46</v>
      </c>
      <c r="C31" s="50" t="s">
        <v>47</v>
      </c>
      <c r="D31" s="50" t="s">
        <v>48</v>
      </c>
      <c r="E31" s="50" t="s">
        <v>49</v>
      </c>
      <c r="F31" s="51" t="s">
        <v>50</v>
      </c>
      <c r="G31" s="50" t="s">
        <v>51</v>
      </c>
      <c r="H31" s="50" t="s">
        <v>52</v>
      </c>
      <c r="I31" s="50" t="s">
        <v>53</v>
      </c>
      <c r="J31" s="50" t="s">
        <v>54</v>
      </c>
      <c r="K31" s="50" t="s">
        <v>31</v>
      </c>
      <c r="L31" s="151" t="s">
        <v>40</v>
      </c>
    </row>
    <row r="32" spans="1:12" ht="37.5" x14ac:dyDescent="0.25">
      <c r="A32" s="2" t="s">
        <v>55</v>
      </c>
      <c r="B32" s="9" t="s">
        <v>56</v>
      </c>
      <c r="C32" s="53">
        <v>133000</v>
      </c>
      <c r="D32" s="9" t="s">
        <v>57</v>
      </c>
      <c r="E32" s="54" t="s">
        <v>58</v>
      </c>
      <c r="F32" s="54" t="s">
        <v>59</v>
      </c>
      <c r="G32" s="10">
        <v>45108</v>
      </c>
      <c r="H32" s="10">
        <v>45473</v>
      </c>
      <c r="I32" s="54" t="s">
        <v>44</v>
      </c>
      <c r="J32" s="54" t="s">
        <v>44</v>
      </c>
      <c r="K32" s="54" t="s">
        <v>113</v>
      </c>
      <c r="L32" s="54"/>
    </row>
    <row r="33" spans="1:12" ht="18.75" x14ac:dyDescent="0.25">
      <c r="A33" s="6"/>
      <c r="B33" s="11"/>
      <c r="C33" s="23"/>
      <c r="D33" s="11"/>
      <c r="E33" s="12"/>
      <c r="F33" s="8"/>
      <c r="G33" s="13"/>
      <c r="H33" s="13"/>
      <c r="I33" s="8"/>
      <c r="J33" s="8"/>
      <c r="K33" s="12"/>
      <c r="L33" s="14"/>
    </row>
    <row r="34" spans="1:12" ht="18.75" x14ac:dyDescent="0.25">
      <c r="A34" s="15"/>
      <c r="B34" s="16"/>
      <c r="C34" s="23"/>
      <c r="D34" s="11"/>
      <c r="E34" s="12"/>
      <c r="F34" s="8"/>
      <c r="G34" s="13"/>
      <c r="H34" s="13"/>
      <c r="I34" s="8"/>
      <c r="J34" s="8"/>
      <c r="K34" s="12"/>
      <c r="L34" s="14"/>
    </row>
    <row r="35" spans="1:12" ht="18.75" x14ac:dyDescent="0.25">
      <c r="A35" s="15"/>
      <c r="B35" s="16"/>
      <c r="C35" s="23"/>
      <c r="D35" s="11"/>
      <c r="E35" s="12"/>
      <c r="F35" s="8"/>
      <c r="G35" s="13"/>
      <c r="H35" s="13"/>
      <c r="I35" s="8"/>
      <c r="J35" s="8"/>
      <c r="K35" s="12"/>
      <c r="L35" s="14"/>
    </row>
  </sheetData>
  <mergeCells count="5">
    <mergeCell ref="A1:F1"/>
    <mergeCell ref="A3:F3"/>
    <mergeCell ref="A20:G20"/>
    <mergeCell ref="A30:J30"/>
    <mergeCell ref="A2:F2"/>
  </mergeCells>
  <pageMargins left="0.15" right="0.15" top="0.25" bottom="0.2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8E718-2B54-485F-957F-2C4C6CB8E647}">
  <dimension ref="A1:C25"/>
  <sheetViews>
    <sheetView workbookViewId="0">
      <selection activeCell="E13" sqref="E13"/>
    </sheetView>
  </sheetViews>
  <sheetFormatPr defaultRowHeight="15" x14ac:dyDescent="0.25"/>
  <cols>
    <col min="1" max="1" width="65.28515625" customWidth="1"/>
    <col min="3" max="3" width="41" customWidth="1"/>
  </cols>
  <sheetData>
    <row r="1" spans="1:3" ht="23.25" x14ac:dyDescent="0.35">
      <c r="A1" s="62" t="s">
        <v>60</v>
      </c>
      <c r="B1" s="61"/>
      <c r="C1" s="67" t="s">
        <v>3</v>
      </c>
    </row>
    <row r="2" spans="1:3" ht="18.75" x14ac:dyDescent="0.3">
      <c r="A2" s="63" t="s">
        <v>61</v>
      </c>
      <c r="B2" s="61"/>
      <c r="C2" s="55"/>
    </row>
    <row r="3" spans="1:3" ht="18.75" x14ac:dyDescent="0.3">
      <c r="A3" s="63" t="s">
        <v>62</v>
      </c>
      <c r="B3" s="61"/>
      <c r="C3" s="55"/>
    </row>
    <row r="4" spans="1:3" ht="18.75" x14ac:dyDescent="0.3">
      <c r="A4" s="63" t="s">
        <v>42</v>
      </c>
      <c r="B4" s="61"/>
      <c r="C4" s="55"/>
    </row>
    <row r="5" spans="1:3" ht="18.75" x14ac:dyDescent="0.3">
      <c r="A5" s="63" t="s">
        <v>63</v>
      </c>
      <c r="B5" s="61"/>
      <c r="C5" s="55"/>
    </row>
    <row r="6" spans="1:3" ht="18.75" x14ac:dyDescent="0.3">
      <c r="A6" s="63" t="s">
        <v>64</v>
      </c>
      <c r="B6" s="61"/>
      <c r="C6" s="55"/>
    </row>
    <row r="7" spans="1:3" x14ac:dyDescent="0.25">
      <c r="B7" s="61"/>
      <c r="C7" s="55"/>
    </row>
    <row r="8" spans="1:3" x14ac:dyDescent="0.25">
      <c r="B8" s="61"/>
      <c r="C8" s="55"/>
    </row>
    <row r="9" spans="1:3" ht="23.25" x14ac:dyDescent="0.35">
      <c r="A9" s="64" t="s">
        <v>65</v>
      </c>
      <c r="B9" s="61"/>
      <c r="C9" s="55"/>
    </row>
    <row r="10" spans="1:3" ht="18.75" x14ac:dyDescent="0.3">
      <c r="A10" s="65" t="s">
        <v>66</v>
      </c>
      <c r="B10" s="61"/>
      <c r="C10" s="55"/>
    </row>
    <row r="11" spans="1:3" ht="18.75" x14ac:dyDescent="0.3">
      <c r="A11" s="65" t="s">
        <v>67</v>
      </c>
      <c r="B11" s="61"/>
      <c r="C11" s="55"/>
    </row>
    <row r="12" spans="1:3" ht="18.75" x14ac:dyDescent="0.3">
      <c r="A12" s="65" t="s">
        <v>68</v>
      </c>
      <c r="B12" s="61"/>
      <c r="C12" s="55"/>
    </row>
    <row r="13" spans="1:3" ht="18.75" x14ac:dyDescent="0.3">
      <c r="A13" s="65" t="s">
        <v>69</v>
      </c>
      <c r="B13" s="61"/>
      <c r="C13" s="55"/>
    </row>
    <row r="14" spans="1:3" ht="18.75" x14ac:dyDescent="0.3">
      <c r="A14" s="65" t="s">
        <v>114</v>
      </c>
      <c r="B14" s="61"/>
      <c r="C14" s="55"/>
    </row>
    <row r="15" spans="1:3" ht="18.75" x14ac:dyDescent="0.3">
      <c r="A15" s="65" t="s">
        <v>70</v>
      </c>
      <c r="B15" s="61"/>
      <c r="C15" s="55"/>
    </row>
    <row r="16" spans="1:3" x14ac:dyDescent="0.25">
      <c r="B16" s="61"/>
      <c r="C16" s="55"/>
    </row>
    <row r="17" spans="1:3" ht="18.75" x14ac:dyDescent="0.3">
      <c r="A17" s="66" t="s">
        <v>71</v>
      </c>
      <c r="B17" s="61"/>
      <c r="C17" s="55"/>
    </row>
    <row r="18" spans="1:3" x14ac:dyDescent="0.25">
      <c r="A18" s="39" t="s">
        <v>72</v>
      </c>
      <c r="B18" s="41"/>
      <c r="C18" s="42"/>
    </row>
    <row r="19" spans="1:3" ht="30" x14ac:dyDescent="0.25">
      <c r="A19" s="35" t="s">
        <v>73</v>
      </c>
      <c r="B19" s="41"/>
      <c r="C19" s="42"/>
    </row>
    <row r="20" spans="1:3" ht="30" x14ac:dyDescent="0.25">
      <c r="A20" s="37" t="s">
        <v>74</v>
      </c>
      <c r="B20" s="41"/>
      <c r="C20" s="42"/>
    </row>
    <row r="21" spans="1:3" x14ac:dyDescent="0.25">
      <c r="A21" s="38" t="s">
        <v>75</v>
      </c>
      <c r="B21" s="38"/>
      <c r="C21" s="42"/>
    </row>
    <row r="22" spans="1:3" x14ac:dyDescent="0.25">
      <c r="A22" s="36"/>
      <c r="B22" s="56"/>
      <c r="C22" s="42"/>
    </row>
    <row r="23" spans="1:3" x14ac:dyDescent="0.25">
      <c r="A23" s="57"/>
      <c r="B23" s="58"/>
      <c r="C23" s="55"/>
    </row>
    <row r="24" spans="1:3" x14ac:dyDescent="0.25">
      <c r="A24" s="59"/>
      <c r="B24" s="60"/>
      <c r="C24" s="55"/>
    </row>
    <row r="25" spans="1:3" x14ac:dyDescent="0.25">
      <c r="A25" s="60"/>
      <c r="B25" s="58"/>
      <c r="C25" s="55"/>
    </row>
  </sheetData>
  <dataValidations count="1">
    <dataValidation type="list" allowBlank="1" showInputMessage="1" showErrorMessage="1" sqref="B18:B23" xr:uid="{B520673E-336D-49C8-81AB-6BE61376CBB7}">
      <formula1>"yes,no"</formula1>
    </dataValidation>
  </dataValidations>
  <pageMargins left="0.25" right="0.25" top="0.75" bottom="0.75" header="0.3" footer="0.3"/>
  <pageSetup orientation="landscape"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7F2F1-F4F3-4DB1-8B73-389C523493AF}">
  <dimension ref="A1:G115"/>
  <sheetViews>
    <sheetView workbookViewId="0">
      <selection activeCell="A25" sqref="A25:G25"/>
    </sheetView>
  </sheetViews>
  <sheetFormatPr defaultRowHeight="15" x14ac:dyDescent="0.25"/>
  <cols>
    <col min="1" max="1" width="84.5703125" customWidth="1"/>
  </cols>
  <sheetData>
    <row r="1" spans="1:7" ht="15.75" x14ac:dyDescent="0.25">
      <c r="A1" s="95" t="s">
        <v>76</v>
      </c>
      <c r="B1" s="137" t="s">
        <v>77</v>
      </c>
      <c r="C1" s="138"/>
      <c r="D1" s="139"/>
      <c r="E1" s="146" t="s">
        <v>31</v>
      </c>
      <c r="F1" s="147"/>
      <c r="G1" s="147"/>
    </row>
    <row r="2" spans="1:7" ht="58.5" customHeight="1" x14ac:dyDescent="0.25">
      <c r="A2" s="72" t="s">
        <v>78</v>
      </c>
      <c r="B2" s="134"/>
      <c r="C2" s="135"/>
      <c r="D2" s="136"/>
      <c r="E2" s="140"/>
      <c r="F2" s="141"/>
      <c r="G2" s="142"/>
    </row>
    <row r="3" spans="1:7" ht="35.25" customHeight="1" x14ac:dyDescent="0.25">
      <c r="A3" s="73" t="s">
        <v>79</v>
      </c>
      <c r="B3" s="134"/>
      <c r="C3" s="135"/>
      <c r="D3" s="136"/>
      <c r="E3" s="140"/>
      <c r="F3" s="141"/>
      <c r="G3" s="142"/>
    </row>
    <row r="4" spans="1:7" x14ac:dyDescent="0.25">
      <c r="A4" s="93"/>
      <c r="B4" s="93"/>
      <c r="C4" s="93"/>
      <c r="D4" s="93"/>
      <c r="E4" s="143"/>
      <c r="F4" s="144"/>
      <c r="G4" s="145"/>
    </row>
    <row r="5" spans="1:7" ht="15.75" x14ac:dyDescent="0.25">
      <c r="A5" s="95" t="s">
        <v>80</v>
      </c>
      <c r="B5" s="137" t="s">
        <v>77</v>
      </c>
      <c r="C5" s="138"/>
      <c r="D5" s="139"/>
      <c r="E5" s="146" t="s">
        <v>31</v>
      </c>
      <c r="F5" s="147"/>
      <c r="G5" s="147"/>
    </row>
    <row r="6" spans="1:7" ht="31.5" x14ac:dyDescent="0.25">
      <c r="A6" s="74" t="s">
        <v>81</v>
      </c>
      <c r="B6" s="140"/>
      <c r="C6" s="141"/>
      <c r="D6" s="142"/>
      <c r="E6" s="140"/>
      <c r="F6" s="141"/>
      <c r="G6" s="142"/>
    </row>
    <row r="7" spans="1:7" ht="47.25" x14ac:dyDescent="0.25">
      <c r="A7" s="74" t="s">
        <v>82</v>
      </c>
      <c r="B7" s="140"/>
      <c r="C7" s="141"/>
      <c r="D7" s="142"/>
      <c r="E7" s="140"/>
      <c r="F7" s="141"/>
      <c r="G7" s="142"/>
    </row>
    <row r="8" spans="1:7" ht="31.5" x14ac:dyDescent="0.25">
      <c r="A8" s="75" t="s">
        <v>83</v>
      </c>
      <c r="B8" s="140"/>
      <c r="C8" s="141"/>
      <c r="D8" s="142"/>
      <c r="E8" s="140"/>
      <c r="F8" s="141"/>
      <c r="G8" s="142"/>
    </row>
    <row r="9" spans="1:7" ht="31.5" x14ac:dyDescent="0.25">
      <c r="A9" s="76" t="s">
        <v>84</v>
      </c>
      <c r="B9" s="140"/>
      <c r="C9" s="141"/>
      <c r="D9" s="142"/>
      <c r="E9" s="140"/>
      <c r="F9" s="141"/>
      <c r="G9" s="142"/>
    </row>
    <row r="10" spans="1:7" x14ac:dyDescent="0.25">
      <c r="A10" s="93"/>
      <c r="B10" s="93"/>
      <c r="C10" s="93"/>
      <c r="D10" s="93"/>
      <c r="E10" s="143"/>
      <c r="F10" s="144"/>
      <c r="G10" s="145"/>
    </row>
    <row r="11" spans="1:7" ht="15.75" x14ac:dyDescent="0.25">
      <c r="A11" s="96" t="s">
        <v>85</v>
      </c>
      <c r="B11" s="137" t="s">
        <v>77</v>
      </c>
      <c r="C11" s="138"/>
      <c r="D11" s="139"/>
      <c r="E11" s="146" t="s">
        <v>31</v>
      </c>
      <c r="F11" s="147"/>
      <c r="G11" s="147"/>
    </row>
    <row r="12" spans="1:7" ht="63" x14ac:dyDescent="0.25">
      <c r="A12" s="77" t="str">
        <f>IF('[2]SFA PROCUREMENT TABLE'!$I$69=0, "","  1) Prior to making a purchase, is the SFA compliant with obtaining price/rate quotes from an adequate # of qualified sources (2 or more) and providing clear and accurate descriptions of goods/services procured?"&amp;" [2 CFR Part 200.319(c)(1), .320(b) (NOTE: A 'no bid' response is not an appropriate bidder response.")</f>
        <v xml:space="preserve">  1) Prior to making a purchase, is the SFA compliant with obtaining price/rate quotes from an adequate # of qualified sources (2 or more) and providing clear and accurate descriptions of goods/services procured? [2 CFR Part 200.319(c)(1), .320(b) (NOTE: A 'no bid' response is not an appropriate bidder response.</v>
      </c>
      <c r="B12" s="140"/>
      <c r="C12" s="141"/>
      <c r="D12" s="142"/>
      <c r="E12" s="140"/>
      <c r="F12" s="141"/>
      <c r="G12" s="142"/>
    </row>
    <row r="13" spans="1:7" ht="63" x14ac:dyDescent="0.25">
      <c r="A13" s="77" t="str">
        <f>IF('[2]SFA PROCUREMENT TABLE'!$I$69=0, ""," 2) Is the SFA compliant with full and open competition, does not restrict competition?  (NOTE:  Restricting competition includes placing unreasonable requirements,"&amp;" unnecessary experience, or specifying a 'brand name' product (not allowing 'an equal' with performance or relevant requirements.) [2 CFR 200.319(a)]   ")</f>
        <v xml:space="preserve"> 2) Is the SFA compliant with full and open competition, does not restrict competition?  (NOTE:  Restricting competition includes placing unreasonable requirements, unnecessary experience, or specifying a 'brand name' product (not allowing 'an equal' with performance or relevant requirements.) [2 CFR 200.319(a)]   </v>
      </c>
      <c r="B13" s="140"/>
      <c r="C13" s="141"/>
      <c r="D13" s="142"/>
      <c r="E13" s="140"/>
      <c r="F13" s="141"/>
      <c r="G13" s="142"/>
    </row>
    <row r="14" spans="1:7" ht="94.5" x14ac:dyDescent="0.25">
      <c r="A14" s="78" t="str">
        <f>IF('[2]SFA PROCUREMENT TABLE'!$I$69=0, ""," 3) [For food purchases only] Is the SFA compliant with the Buy American provision by requiring vendors to purchase domestic foods? (NOTE:  Domestic foods are foods produced, and processed in the United States "&amp;"substantially using domestic foods having over 51% domestic food components by weight or volume. [7 CFR 210.21 and SP02-2017 and SP 38-2017 Compliance with and Enforcement of the Buy American Provision, June 30, 2017] ")</f>
        <v xml:space="preserve"> 3) [For food purchases only] Is the SFA compliant with the Buy American provision by requiring vendors to purchase domestic foods? (NOTE:  Domestic foods are foods produced, and processed in the United States substantially using domestic foods having over 51% domestic food components by weight or volume. [7 CFR 210.21 and SP02-2017 and SP 38-2017 Compliance with and Enforcement of the Buy American Provision, June 30, 2017] </v>
      </c>
      <c r="B14" s="140"/>
      <c r="C14" s="141"/>
      <c r="D14" s="142"/>
      <c r="E14" s="140"/>
      <c r="F14" s="141"/>
      <c r="G14" s="142"/>
    </row>
    <row r="15" spans="1:7" ht="31.5" x14ac:dyDescent="0.25">
      <c r="A15" s="78" t="s">
        <v>86</v>
      </c>
      <c r="B15" s="140"/>
      <c r="C15" s="141"/>
      <c r="D15" s="142"/>
      <c r="E15" s="140"/>
      <c r="F15" s="141"/>
      <c r="G15" s="142"/>
    </row>
    <row r="16" spans="1:7" ht="47.25" x14ac:dyDescent="0.25">
      <c r="A16" s="101" t="s">
        <v>87</v>
      </c>
      <c r="B16" s="140"/>
      <c r="C16" s="141"/>
      <c r="D16" s="142"/>
      <c r="E16" s="140"/>
      <c r="F16" s="141"/>
      <c r="G16" s="142"/>
    </row>
    <row r="17" spans="1:7" ht="63" x14ac:dyDescent="0.25">
      <c r="A17" s="79" t="str">
        <f>IF('[2]SFA PROCUREMENT TABLE'!$I$69=0, "","5)  If the SFA purchases using a third-party entity, is the SFA compliant with using the third party's pricing as one source when soliciting price/rate quotes?  "&amp;"(2 CFR 200.320(b) and SP05-2017, Q&amp;A Purchasing Goods and Services Using Cooperative Agreements, Agents, and Third-Party Service, dated October 19, 2016)")</f>
        <v>5)  If the SFA purchases using a third-party entity, is the SFA compliant with using the third party's pricing as one source when soliciting price/rate quotes?  (2 CFR 200.320(b) and SP05-2017, Q&amp;A Purchasing Goods and Services Using Cooperative Agreements, Agents, and Third-Party Service, dated October 19, 2016)</v>
      </c>
      <c r="B17" s="140"/>
      <c r="C17" s="141"/>
      <c r="D17" s="142"/>
      <c r="E17" s="140"/>
      <c r="F17" s="141"/>
      <c r="G17" s="142"/>
    </row>
    <row r="18" spans="1:7" ht="15.75" x14ac:dyDescent="0.25">
      <c r="A18" s="110" t="str">
        <f>IF('[2]SFA PROCUREMENT TABLE'!$I$69 = 0, "", "EVALUATION AND AWARD PROCESS FOR SMALL PURCHASE PROCEDURES")</f>
        <v>EVALUATION AND AWARD PROCESS FOR SMALL PURCHASE PROCEDURES</v>
      </c>
      <c r="B18" s="111"/>
      <c r="C18" s="111"/>
      <c r="D18" s="111"/>
      <c r="E18" s="111"/>
      <c r="F18" s="111"/>
      <c r="G18" s="112"/>
    </row>
    <row r="19" spans="1:7" ht="47.25" x14ac:dyDescent="0.25">
      <c r="A19" s="77" t="str">
        <f>IF('[2]SFA PROCUREMENT TABLE'!$I$69=0, "","6) Is the SFA compliant with maintaining records sufficient to detail the procurement history? [2 CFR 200.318(i)] (Solicitations/responses, evaluations for award, invoices, etc.)")</f>
        <v>6) Is the SFA compliant with maintaining records sufficient to detail the procurement history? [2 CFR 200.318(i)] (Solicitations/responses, evaluations for award, invoices, etc.)</v>
      </c>
      <c r="B19" s="140"/>
      <c r="C19" s="141"/>
      <c r="D19" s="142"/>
      <c r="E19" s="140"/>
      <c r="F19" s="141"/>
      <c r="G19" s="142"/>
    </row>
    <row r="20" spans="1:7" ht="31.5" x14ac:dyDescent="0.25">
      <c r="A20" s="80" t="str">
        <f>IF('[2]SFA PROCUREMENT TABLE'!$I$69=0, "","7) Is the SFA compliant with bid evaluation based on the evaluation published, products/services requested, and the vendor responses provided? [2 CFR 200.320(b)]")</f>
        <v>7) Is the SFA compliant with bid evaluation based on the evaluation published, products/services requested, and the vendor responses provided? [2 CFR 200.320(b)]</v>
      </c>
      <c r="B20" s="140"/>
      <c r="C20" s="141"/>
      <c r="D20" s="142"/>
      <c r="E20" s="140"/>
      <c r="F20" s="141"/>
      <c r="G20" s="142"/>
    </row>
    <row r="21" spans="1:7" ht="15.75" x14ac:dyDescent="0.25">
      <c r="A21" s="110" t="s">
        <v>88</v>
      </c>
      <c r="B21" s="111"/>
      <c r="C21" s="111"/>
      <c r="D21" s="111"/>
      <c r="E21" s="111"/>
      <c r="F21" s="111"/>
      <c r="G21" s="112"/>
    </row>
    <row r="22" spans="1:7" ht="63" x14ac:dyDescent="0.25">
      <c r="A22" s="78" t="str">
        <f>IF('[2]SFA PROCUREMENT TABLE'!$I$69=0, ""," 8) Based on a review of invoices/receipts, is the SFA compliant with the applicable small purchase procedures, ensuring suppliers provide products/service and prices as quoted, "&amp;"the Buy American provision, geographic preference, as applicable? [2 CFR Part 200.318(b]) (NOTE:  Identify non-compliance in the comment box.)")</f>
        <v xml:space="preserve"> 8) Based on a review of invoices/receipts, is the SFA compliant with the applicable small purchase procedures, ensuring suppliers provide products/service and prices as quoted, the Buy American provision, geographic preference, as applicable? [2 CFR Part 200.318(b]) (NOTE:  Identify non-compliance in the comment box.)</v>
      </c>
      <c r="B22" s="140"/>
      <c r="C22" s="141"/>
      <c r="D22" s="142"/>
      <c r="E22" s="140"/>
      <c r="F22" s="141"/>
      <c r="G22" s="142"/>
    </row>
    <row r="23" spans="1:7" x14ac:dyDescent="0.25">
      <c r="A23" s="93"/>
      <c r="B23" s="93"/>
      <c r="C23" s="93"/>
      <c r="D23" s="93"/>
      <c r="E23" s="143"/>
      <c r="F23" s="144"/>
      <c r="G23" s="145"/>
    </row>
    <row r="24" spans="1:7" ht="15.75" x14ac:dyDescent="0.25">
      <c r="A24" s="94" t="s">
        <v>89</v>
      </c>
      <c r="B24" s="148" t="s">
        <v>77</v>
      </c>
      <c r="C24" s="149"/>
      <c r="D24" s="150"/>
      <c r="E24" s="146" t="s">
        <v>31</v>
      </c>
      <c r="F24" s="147"/>
      <c r="G24" s="147"/>
    </row>
    <row r="25" spans="1:7" ht="15.75" x14ac:dyDescent="0.25">
      <c r="A25" s="113" t="s">
        <v>90</v>
      </c>
      <c r="B25" s="114"/>
      <c r="C25" s="114"/>
      <c r="D25" s="114"/>
      <c r="E25" s="114"/>
      <c r="F25" s="114"/>
      <c r="G25" s="115"/>
    </row>
    <row r="26" spans="1:7" ht="47.25" x14ac:dyDescent="0.25">
      <c r="A26" s="81" t="str">
        <f>IF('[2]SFA PROCUREMENT TABLE'!$L$90= 0, "","1) Is the SFA compliant with conducting a cost/price analysis prior to soliciting?  [2 CFR 200.323 [NEW] (NOTE:  see reviewer tip and compliant = prior year, or other analysis used; non-compliant is no prior year and no analysis conducted.)")</f>
        <v>1) Is the SFA compliant with conducting a cost/price analysis prior to soliciting?  [2 CFR 200.323 [NEW] (NOTE:  see reviewer tip and compliant = prior year, or other analysis used; non-compliant is no prior year and no analysis conducted.)</v>
      </c>
      <c r="B26" s="140"/>
      <c r="C26" s="141"/>
      <c r="D26" s="142"/>
      <c r="E26" s="140"/>
      <c r="F26" s="141"/>
      <c r="G26" s="142"/>
    </row>
    <row r="27" spans="1:7" ht="110.25" x14ac:dyDescent="0.25">
      <c r="A27" s="82" t="str">
        <f>IF('[2]SFA PROCUREMENT TABLE'!$L$90= 0, ""," 2) Is the SFA compliant with full and open competition, i.e., does not restrict competition?  (NOTE:  Restricting competition includes placing unreasonable "&amp;"requirements, unnecessary experience, or specifying a ‘brand name’ product (not allowing 'an equal' with performance or relevant requirements.) [2 CFR 200.319(a)]   "&amp;"(NOTE:  if competition is restricted, this is a finding and corrective action is to modify the document and conduct a new solicitation process.  Designate situation in the comment box.)")</f>
        <v xml:space="preserve"> 2) Is the SFA compliant with full and open competition, i.e., does not restrict competition?  (NOTE:  Restricting competition includes placing unreasonable requirements, unnecessary experience, or specifying a ‘brand name’ product (not allowing 'an equal' with performance or relevant requirements.) [2 CFR 200.319(a)]   (NOTE:  if competition is restricted, this is a finding and corrective action is to modify the document and conduct a new solicitation process.  Designate situation in the comment box.)</v>
      </c>
      <c r="B27" s="140"/>
      <c r="C27" s="141"/>
      <c r="D27" s="142"/>
      <c r="E27" s="140"/>
      <c r="F27" s="141"/>
      <c r="G27" s="142"/>
    </row>
    <row r="28" spans="1:7" ht="15.75" x14ac:dyDescent="0.25">
      <c r="A28" s="107" t="str">
        <f>IF('[2]SFA PROCUREMENT TABLE'!$L$90=0,"", "Solicitation – Competitive Sealed Bids and Request for Proposals ")</f>
        <v xml:space="preserve">Solicitation – Competitive Sealed Bids and Request for Proposals </v>
      </c>
      <c r="B28" s="108"/>
      <c r="C28" s="108"/>
      <c r="D28" s="108"/>
      <c r="E28" s="108"/>
      <c r="F28" s="108"/>
      <c r="G28" s="109"/>
    </row>
    <row r="29" spans="1:7" ht="126" x14ac:dyDescent="0.25">
      <c r="A29" s="83" t="s">
        <v>91</v>
      </c>
      <c r="B29" s="140"/>
      <c r="C29" s="141"/>
      <c r="D29" s="142"/>
      <c r="E29" s="140"/>
      <c r="F29" s="141"/>
      <c r="G29" s="142"/>
    </row>
    <row r="30" spans="1:7" ht="141.75" x14ac:dyDescent="0.25">
      <c r="A30" s="84" t="s">
        <v>92</v>
      </c>
      <c r="B30" s="140"/>
      <c r="C30" s="141"/>
      <c r="D30" s="142"/>
      <c r="E30" s="140"/>
      <c r="F30" s="141"/>
      <c r="G30" s="142"/>
    </row>
    <row r="31" spans="1:7" ht="94.5" x14ac:dyDescent="0.25">
      <c r="A31" s="85" t="s">
        <v>93</v>
      </c>
      <c r="B31" s="140"/>
      <c r="C31" s="141"/>
      <c r="D31" s="142"/>
      <c r="E31" s="140"/>
      <c r="F31" s="141"/>
      <c r="G31" s="142"/>
    </row>
    <row r="32" spans="1:7" ht="94.5" x14ac:dyDescent="0.25">
      <c r="A32" s="86" t="s">
        <v>94</v>
      </c>
      <c r="B32" s="140"/>
      <c r="C32" s="141"/>
      <c r="D32" s="142"/>
      <c r="E32" s="140"/>
      <c r="F32" s="141"/>
      <c r="G32" s="142"/>
    </row>
    <row r="33" spans="1:7" ht="78.75" x14ac:dyDescent="0.25">
      <c r="A33" s="87" t="s">
        <v>95</v>
      </c>
      <c r="B33" s="140"/>
      <c r="C33" s="141"/>
      <c r="D33" s="142"/>
      <c r="E33" s="140"/>
      <c r="F33" s="141"/>
      <c r="G33" s="142"/>
    </row>
    <row r="34" spans="1:7" ht="31.5" x14ac:dyDescent="0.25">
      <c r="A34" s="88" t="s">
        <v>96</v>
      </c>
      <c r="B34" s="140"/>
      <c r="C34" s="141"/>
      <c r="D34" s="142"/>
      <c r="E34" s="140"/>
      <c r="F34" s="141"/>
      <c r="G34" s="142"/>
    </row>
    <row r="35" spans="1:7" ht="47.25" x14ac:dyDescent="0.25">
      <c r="A35" s="88" t="s">
        <v>97</v>
      </c>
      <c r="B35" s="140"/>
      <c r="C35" s="141"/>
      <c r="D35" s="142"/>
      <c r="E35" s="140"/>
      <c r="F35" s="141"/>
      <c r="G35" s="142"/>
    </row>
    <row r="36" spans="1:7" ht="78.75" x14ac:dyDescent="0.25">
      <c r="A36" s="88" t="s">
        <v>98</v>
      </c>
      <c r="B36" s="140"/>
      <c r="C36" s="141"/>
      <c r="D36" s="142"/>
      <c r="E36" s="140"/>
      <c r="F36" s="141"/>
      <c r="G36" s="142"/>
    </row>
    <row r="37" spans="1:7" ht="126" x14ac:dyDescent="0.25">
      <c r="A37" s="86" t="s">
        <v>99</v>
      </c>
      <c r="B37" s="140"/>
      <c r="C37" s="141"/>
      <c r="D37" s="142"/>
      <c r="E37" s="140"/>
      <c r="F37" s="141"/>
      <c r="G37" s="142"/>
    </row>
    <row r="38" spans="1:7" ht="110.25" x14ac:dyDescent="0.25">
      <c r="A38" s="89" t="str">
        <f>IF('[2]SFA PROCUREMENT TABLE'!$L$90= 0, "","a.  When adding goods to a contract, is the SFA compliant with limiting the total value of additional goods (recommended as less than 10%) of the estimated value of the "&amp;"initial contract award? [Note: The option to add goods after award must be included in the initial solicitation and contract and in the renewal contract award.  The renewal contract "&amp;"award then establishes a new basis value for contract award including the actual value of expenditures against the award plus the value of the additional goods.] (policy as above.)")</f>
        <v>a.  When adding goods to a contract, is the SFA compliant with limiting the total value of additional goods (recommended as less than 10%) of the estimated value of the initial contract award? [Note: The option to add goods after award must be included in the initial solicitation and contract and in the renewal contract award.  The renewal contract award then establishes a new basis value for contract award including the actual value of expenditures against the award plus the value of the additional goods.] (policy as above.)</v>
      </c>
      <c r="B38" s="140"/>
      <c r="C38" s="141"/>
      <c r="D38" s="142"/>
      <c r="E38" s="140"/>
      <c r="F38" s="141"/>
      <c r="G38" s="142"/>
    </row>
    <row r="39" spans="1:7" ht="15.75" x14ac:dyDescent="0.25">
      <c r="A39" s="107" t="s">
        <v>100</v>
      </c>
      <c r="B39" s="108"/>
      <c r="C39" s="108"/>
      <c r="D39" s="108"/>
      <c r="E39" s="108"/>
      <c r="F39" s="108"/>
      <c r="G39" s="109"/>
    </row>
    <row r="40" spans="1:7" ht="94.5" x14ac:dyDescent="0.25">
      <c r="A40" s="90" t="str">
        <f>IF('[2]SFA PROCUREMENT TABLE'!$L$90= 0, ""," 11) [For cost-reimbursable contracts only]: Is the SFA compliant with including the required contract provisions in 7 CFR 210.21(f)?  (NOTE:  allowable costs net of discounts, rebates, "&amp;"credits with such identified on the bill/invoice; identify allowable and unallowable costs, if applicable, or cost determination and verification; frequency of reporting "&amp;"(not less than annually); maintain documentation of discounts, rebates, credits)  ")</f>
        <v xml:space="preserve"> 11) [For cost-reimbursable contracts only]: Is the SFA compliant with including the required contract provisions in 7 CFR 210.21(f)?  (NOTE:  allowable costs net of discounts, rebates, credits with such identified on the bill/invoice; identify allowable and unallowable costs, if applicable, or cost determination and verification; frequency of reporting (not less than annually); maintain documentation of discounts, rebates, credits)  </v>
      </c>
      <c r="B40" s="140"/>
      <c r="C40" s="141"/>
      <c r="D40" s="142"/>
      <c r="E40" s="140"/>
      <c r="F40" s="141"/>
      <c r="G40" s="142"/>
    </row>
    <row r="41" spans="1:7" ht="15.75" x14ac:dyDescent="0.25">
      <c r="A41" s="107" t="str">
        <f>IF('[2]SFA PROCUREMENT TABLE'!$L$90=0,"", "Solicitation - Noncompetitive Proposals")</f>
        <v>Solicitation - Noncompetitive Proposals</v>
      </c>
      <c r="B41" s="108"/>
      <c r="C41" s="108"/>
      <c r="D41" s="108"/>
      <c r="E41" s="108"/>
      <c r="F41" s="108"/>
      <c r="G41" s="109"/>
    </row>
    <row r="42" spans="1:7" ht="110.25" x14ac:dyDescent="0.25">
      <c r="A42" s="91" t="str">
        <f>IF('[2]SFA PROCUREMENT TABLE'!$L$90= 0, ""," 12) If a noncompetitive method of procurement was used, is the SFA compliant with this use?  (NOTE: Noncompetitive Proposals are allowable only if: a) a public exigency/emergency"&amp;" did not permit a competitive solicitation; b) after solicitation of a number of sources, competition was inadequate; c) FNS or the State agency expressly authorized a "&amp;"noncompetitive proposal based on a written request from the SFA; d) The item was only available from a single source.    If noncompliant, describe in comments.) [2 CFR 200.320(f)(1-4)")</f>
        <v xml:space="preserve"> 12) If a noncompetitive method of procurement was used, is the SFA compliant with this use?  (NOTE: Noncompetitive Proposals are allowable only if: a) a public exigency/emergency did not permit a competitive solicitation; b) after solicitation of a number of sources, competition was inadequate; c) FNS or the State agency expressly authorized a noncompetitive proposal based on a written request from the SFA; d) The item was only available from a single source.    If noncompliant, describe in comments.) [2 CFR 200.320(f)(1-4)</v>
      </c>
      <c r="B42" s="140"/>
      <c r="C42" s="141"/>
      <c r="D42" s="142"/>
      <c r="E42" s="140"/>
      <c r="F42" s="141"/>
      <c r="G42" s="142"/>
    </row>
    <row r="43" spans="1:7" ht="15.75" x14ac:dyDescent="0.25">
      <c r="A43" s="107" t="s">
        <v>101</v>
      </c>
      <c r="B43" s="108"/>
      <c r="C43" s="108"/>
      <c r="D43" s="108"/>
      <c r="E43" s="108"/>
      <c r="F43" s="108"/>
      <c r="G43" s="109"/>
    </row>
    <row r="44" spans="1:7" ht="94.5" x14ac:dyDescent="0.25">
      <c r="A44" s="81" t="str">
        <f>IF('[2]SFA PROCUREMENT TABLE'!$L$90= 0, ""," 13) Is the SFA compliant with opening all sealed bids at the time and place prescribed and evaluating as published and awarding contracts to the lowest responsive and responsible bidder/offeror "&amp;"most advantageous to the Program with price as the primary factor, and for food, compliance with Buy American, and geographic preference, if applicable ?  [2 CFR 200.320(c-d) and July 2005 "&amp;"Procurement Questions July 2005 and SP 12-2016, November 13, 2015]")</f>
        <v xml:space="preserve"> 13) Is the SFA compliant with opening all sealed bids at the time and place prescribed and evaluating as published and awarding contracts to the lowest responsive and responsible bidder/offeror most advantageous to the Program with price as the primary factor, and for food, compliance with Buy American, and geographic preference, if applicable ?  [2 CFR 200.320(c-d) and July 2005 Procurement Questions July 2005 and SP 12-2016, November 13, 2015]</v>
      </c>
      <c r="B44" s="140"/>
      <c r="C44" s="141"/>
      <c r="D44" s="142"/>
      <c r="E44" s="140"/>
      <c r="F44" s="141"/>
      <c r="G44" s="142"/>
    </row>
    <row r="45" spans="1:7" ht="31.5" x14ac:dyDescent="0.25">
      <c r="A45" s="86" t="str">
        <f>IF('[2]SFA PROCUREMENT TABLE'!$L$90= 0, "","14) If any bids/offers were rejected, does the SFA have a sound and documented reason?  [2 CFR 200.320(c)(2)(v) ")</f>
        <v xml:space="preserve">14) If any bids/offers were rejected, does the SFA have a sound and documented reason?  [2 CFR 200.320(c)(2)(v) </v>
      </c>
      <c r="B45" s="140"/>
      <c r="C45" s="141"/>
      <c r="D45" s="142"/>
      <c r="E45" s="140"/>
      <c r="F45" s="141"/>
      <c r="G45" s="142"/>
    </row>
    <row r="46" spans="1:7" ht="47.25" x14ac:dyDescent="0.25">
      <c r="A46" s="86" t="str">
        <f>IF('[2]SFA PROCUREMENT TABLE'!$L$90= 0, "","15) If overly responsive bids/offers were received, did the SFA eliminate the bid/offer, or the overly responsive portion, when evaluating and awarding the contract?  (SP 12 2016)")</f>
        <v>15) If overly responsive bids/offers were received, did the SFA eliminate the bid/offer, or the overly responsive portion, when evaluating and awarding the contract?  (SP 12 2016)</v>
      </c>
      <c r="B46" s="140"/>
      <c r="C46" s="141"/>
      <c r="D46" s="142"/>
      <c r="E46" s="140"/>
      <c r="F46" s="141"/>
      <c r="G46" s="142"/>
    </row>
    <row r="47" spans="1:7" ht="78.75" x14ac:dyDescent="0.25">
      <c r="A47" s="86" t="str">
        <f>IF('[2]SFA PROCUREMENT TABLE'!$L$90= 0, "","16) If the solicitation included value-added language (broad language inviting incentives or investments), did the SFA include a criteria for how this will be evaluated and exclude all "&amp;"unallowable cost items prior to contract award? [SP 12 2016] (NOTE:  Unallowable costs are goods/services not required for the operation and improvement of the food service.)")</f>
        <v>16) If the solicitation included value-added language (broad language inviting incentives or investments), did the SFA include a criteria for how this will be evaluated and exclude all unallowable cost items prior to contract award? [SP 12 2016] (NOTE:  Unallowable costs are goods/services not required for the operation and improvement of the food service.)</v>
      </c>
      <c r="B47" s="140"/>
      <c r="C47" s="141"/>
      <c r="D47" s="142"/>
      <c r="E47" s="140"/>
      <c r="F47" s="141"/>
      <c r="G47" s="142"/>
    </row>
    <row r="48" spans="1:7" ht="15.75" x14ac:dyDescent="0.25">
      <c r="A48" s="104" t="str">
        <f>IF('[2]SFA PROCUREMENT TABLE'!$L$90=0,"", "CONTRACT MANAGEMENT PROCESS (FORMAL PROCEDURES)")</f>
        <v>CONTRACT MANAGEMENT PROCESS (FORMAL PROCEDURES)</v>
      </c>
      <c r="B48" s="105"/>
      <c r="C48" s="105"/>
      <c r="D48" s="105"/>
      <c r="E48" s="105"/>
      <c r="F48" s="105"/>
      <c r="G48" s="106"/>
    </row>
    <row r="49" spans="1:7" ht="110.25" x14ac:dyDescent="0.25">
      <c r="A49" s="92" t="str">
        <f>IF('[2]SFA PROCUREMENT TABLE'!$L$90= 0, ""," 17) Based on a review of invoices/receipts, is the SFA compliant with monitoring contractors to ensure suppliers comply with terms, and conditions of contracts/purchase orders awarded? "&amp;"(2 CFR 200.318)  (Includes:  products/services and prices; Buy American (food) and geographic preference, if applicable; discounts, rebates, credits for cost-reimbursable contracts -identified "&amp;"on all vendor invoices submitted for payment etc.) [7 CFR  210.21(c and f)]  Include discrepancies in comments, if identified.")</f>
        <v xml:space="preserve"> 17) Based on a review of invoices/receipts, is the SFA compliant with monitoring contractors to ensure suppliers comply with terms, and conditions of contracts/purchase orders awarded? (2 CFR 200.318)  (Includes:  products/services and prices; Buy American (food) and geographic preference, if applicable; discounts, rebates, credits for cost-reimbursable contracts -identified on all vendor invoices submitted for payment etc.) [7 CFR  210.21(c and f)]  Include discrepancies in comments, if identified.</v>
      </c>
      <c r="B49" s="140"/>
      <c r="C49" s="141"/>
      <c r="D49" s="142"/>
      <c r="E49" s="140"/>
      <c r="F49" s="141"/>
      <c r="G49" s="142"/>
    </row>
    <row r="50" spans="1:7" ht="47.25" x14ac:dyDescent="0.25">
      <c r="A50" s="86" t="str">
        <f>IF('[2]SFA PROCUREMENT TABLE'!$L$90= 0, "","18) Is the SFA compliant with the contract, renewal, or amendment for prohibiting unallowable cost provisions (scholarships, gifts, grants, event tickets, catering accounts, etc.) and/or creating a material change?")</f>
        <v>18) Is the SFA compliant with the contract, renewal, or amendment for prohibiting unallowable cost provisions (scholarships, gifts, grants, event tickets, catering accounts, etc.) and/or creating a material change?</v>
      </c>
      <c r="B50" s="140"/>
      <c r="C50" s="141"/>
      <c r="D50" s="142"/>
      <c r="E50" s="140"/>
      <c r="F50" s="141"/>
      <c r="G50" s="142"/>
    </row>
    <row r="51" spans="1:7" ht="47.25" x14ac:dyDescent="0.25">
      <c r="A51" s="86" t="str">
        <f>IF('[2]SFA PROCUREMENT TABLE'!$L$90= 0, "","19) Is the SFA compliant with awarding either fixed-price or cost-reimbursable contracts “cost-plus-a-percentage-of-cost” and/or “cost-plus-a-percentage-of-income” contract types are prohibited?  [7 CFR 210.16(c)]")</f>
        <v>19) Is the SFA compliant with awarding either fixed-price or cost-reimbursable contracts “cost-plus-a-percentage-of-cost” and/or “cost-plus-a-percentage-of-income” contract types are prohibited?  [7 CFR 210.16(c)]</v>
      </c>
      <c r="B51" s="140"/>
      <c r="C51" s="141"/>
      <c r="D51" s="142"/>
      <c r="E51" s="140"/>
      <c r="F51" s="141"/>
      <c r="G51" s="142"/>
    </row>
    <row r="52" spans="1:7" ht="31.5" x14ac:dyDescent="0.25">
      <c r="A52" s="76" t="str">
        <f>IF('[2]SFA PROCUREMENT TABLE'!$L$90= 0, "","20) Is the SFA compliant with maintaining records sufficient to detail the procurement history [2 CFR 200.318(i)")</f>
        <v>20) Is the SFA compliant with maintaining records sufficient to detail the procurement history [2 CFR 200.318(i)</v>
      </c>
      <c r="B52" s="140"/>
      <c r="C52" s="141"/>
      <c r="D52" s="142"/>
      <c r="E52" s="140"/>
      <c r="F52" s="141"/>
      <c r="G52" s="142"/>
    </row>
    <row r="114" spans="2:2" x14ac:dyDescent="0.25">
      <c r="B114" t="s">
        <v>102</v>
      </c>
    </row>
    <row r="115" spans="2:2" x14ac:dyDescent="0.25">
      <c r="B115" t="s">
        <v>103</v>
      </c>
    </row>
  </sheetData>
  <mergeCells count="85">
    <mergeCell ref="E15:G15"/>
    <mergeCell ref="E16:G16"/>
    <mergeCell ref="B12:D12"/>
    <mergeCell ref="B14:D14"/>
    <mergeCell ref="E14:G14"/>
    <mergeCell ref="E47:G47"/>
    <mergeCell ref="E49:G49"/>
    <mergeCell ref="E50:G50"/>
    <mergeCell ref="E51:G51"/>
    <mergeCell ref="E52:G52"/>
    <mergeCell ref="B50:D50"/>
    <mergeCell ref="B51:D51"/>
    <mergeCell ref="B52:D52"/>
    <mergeCell ref="B47:D47"/>
    <mergeCell ref="B49:D49"/>
    <mergeCell ref="E42:G42"/>
    <mergeCell ref="E44:G44"/>
    <mergeCell ref="E45:G45"/>
    <mergeCell ref="E46:G46"/>
    <mergeCell ref="B42:D42"/>
    <mergeCell ref="B46:D46"/>
    <mergeCell ref="E35:G35"/>
    <mergeCell ref="E36:G36"/>
    <mergeCell ref="E37:G37"/>
    <mergeCell ref="E38:G38"/>
    <mergeCell ref="E40:G40"/>
    <mergeCell ref="B35:D35"/>
    <mergeCell ref="B36:D36"/>
    <mergeCell ref="B37:D37"/>
    <mergeCell ref="B38:D38"/>
    <mergeCell ref="B40:D40"/>
    <mergeCell ref="B33:D33"/>
    <mergeCell ref="B34:D34"/>
    <mergeCell ref="B24:D24"/>
    <mergeCell ref="E29:G29"/>
    <mergeCell ref="E30:G30"/>
    <mergeCell ref="E31:G31"/>
    <mergeCell ref="E32:G32"/>
    <mergeCell ref="E33:G33"/>
    <mergeCell ref="B27:D27"/>
    <mergeCell ref="B29:D29"/>
    <mergeCell ref="B30:D30"/>
    <mergeCell ref="B31:D31"/>
    <mergeCell ref="B32:D32"/>
    <mergeCell ref="E34:G34"/>
    <mergeCell ref="E6:G6"/>
    <mergeCell ref="E7:G7"/>
    <mergeCell ref="E8:G8"/>
    <mergeCell ref="B44:D44"/>
    <mergeCell ref="B45:D45"/>
    <mergeCell ref="E9:G9"/>
    <mergeCell ref="E10:G10"/>
    <mergeCell ref="E11:G11"/>
    <mergeCell ref="E12:G12"/>
    <mergeCell ref="E13:G13"/>
    <mergeCell ref="E17:G17"/>
    <mergeCell ref="E19:G19"/>
    <mergeCell ref="E20:G20"/>
    <mergeCell ref="E22:G22"/>
    <mergeCell ref="E1:G1"/>
    <mergeCell ref="E2:G2"/>
    <mergeCell ref="E3:G3"/>
    <mergeCell ref="E4:G4"/>
    <mergeCell ref="E5:G5"/>
    <mergeCell ref="E23:G23"/>
    <mergeCell ref="E24:G24"/>
    <mergeCell ref="E26:G26"/>
    <mergeCell ref="E27:G27"/>
    <mergeCell ref="B26:D26"/>
    <mergeCell ref="B22:D22"/>
    <mergeCell ref="B20:D20"/>
    <mergeCell ref="B19:D19"/>
    <mergeCell ref="B17:D17"/>
    <mergeCell ref="B13:D13"/>
    <mergeCell ref="B15:D15"/>
    <mergeCell ref="B16:D16"/>
    <mergeCell ref="B2:D2"/>
    <mergeCell ref="B3:D3"/>
    <mergeCell ref="B1:D1"/>
    <mergeCell ref="B5:D5"/>
    <mergeCell ref="B11:D11"/>
    <mergeCell ref="B6:D6"/>
    <mergeCell ref="B7:D7"/>
    <mergeCell ref="B8:D8"/>
    <mergeCell ref="B9:D9"/>
  </mergeCells>
  <dataValidations xWindow="681" yWindow="345" count="1">
    <dataValidation type="list" allowBlank="1" showInputMessage="1" showErrorMessage="1" sqref="B2:D3 B6:D9 B19:D20 B12:D17 B22:D22 B26:D27 B29:D38 B40:D40 B42:D42 B44:D47 B49:D52" xr:uid="{7683B898-94AA-46C9-AD14-AFB1E65D5ECD}">
      <formula1>$B$114:$B$115</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C459A-73BE-4107-A810-5701B5CA4AD1}">
  <dimension ref="A1:G41"/>
  <sheetViews>
    <sheetView workbookViewId="0"/>
  </sheetViews>
  <sheetFormatPr defaultRowHeight="15" x14ac:dyDescent="0.25"/>
  <cols>
    <col min="1" max="1" width="74.140625" customWidth="1"/>
  </cols>
  <sheetData>
    <row r="1" spans="1:7" ht="16.5" thickBot="1" x14ac:dyDescent="0.3">
      <c r="A1" s="95" t="s">
        <v>104</v>
      </c>
      <c r="B1" s="137" t="s">
        <v>77</v>
      </c>
      <c r="C1" s="138"/>
      <c r="D1" s="139"/>
      <c r="E1" s="137" t="s">
        <v>31</v>
      </c>
      <c r="F1" s="138"/>
      <c r="G1" s="139"/>
    </row>
    <row r="2" spans="1:7" ht="126.75" thickBot="1" x14ac:dyDescent="0.3">
      <c r="A2" s="97" t="str">
        <f>IF('[1]SFA PROCUREMENT TABLE'!$J$125=0, "", "1) If the SFA received processed products only via processors contracted by the State Distributing agency, is the SFA compliant with actively using USDA Foods and processed"&amp;" end products as evidenced by the SFA's inventory level during the review period?  (NOTE: An excessive or unused pounds/inventory at the processor (&gt; 6 "&amp;"months based on average monthly usage).  No is a finding [7 CFR 250.30(n)] (There is no intent for the State agency to calculate a 6 month inventory, rather, to consider if usage is being monitored.)")</f>
        <v>1) If the SFA received processed products only via processors contracted by the State Distributing agency, is the SFA compliant with actively using USDA Foods and processed end products as evidenced by the SFA's inventory level during the review period?  (NOTE: An excessive or unused pounds/inventory at the processor (&gt; 6 months based on average monthly usage).  No is a finding [7 CFR 250.30(n)] (There is no intent for the State agency to calculate a 6 month inventory, rather, to consider if usage is being monitored.)</v>
      </c>
      <c r="B2" s="140"/>
      <c r="C2" s="141"/>
      <c r="D2" s="142"/>
      <c r="E2" s="140"/>
      <c r="F2" s="141"/>
      <c r="G2" s="142"/>
    </row>
    <row r="3" spans="1:7" ht="63" x14ac:dyDescent="0.25">
      <c r="A3" s="98" t="s">
        <v>105</v>
      </c>
      <c r="B3" s="140"/>
      <c r="C3" s="141"/>
      <c r="D3" s="142"/>
      <c r="E3" s="140"/>
      <c r="F3" s="141"/>
      <c r="G3" s="142"/>
    </row>
    <row r="4" spans="1:7" ht="78.75" x14ac:dyDescent="0.25">
      <c r="A4" s="99" t="s">
        <v>106</v>
      </c>
      <c r="B4" s="140"/>
      <c r="C4" s="141"/>
      <c r="D4" s="142"/>
      <c r="E4" s="140"/>
      <c r="F4" s="141"/>
      <c r="G4" s="142"/>
    </row>
    <row r="5" spans="1:7" ht="110.25" x14ac:dyDescent="0.25">
      <c r="A5" s="100" t="s">
        <v>107</v>
      </c>
      <c r="B5" s="140"/>
      <c r="C5" s="141"/>
      <c r="D5" s="142"/>
      <c r="E5" s="140"/>
      <c r="F5" s="141"/>
      <c r="G5" s="142"/>
    </row>
    <row r="6" spans="1:7" ht="63" x14ac:dyDescent="0.25">
      <c r="A6" s="77" t="s">
        <v>108</v>
      </c>
      <c r="B6" s="140"/>
      <c r="C6" s="141"/>
      <c r="D6" s="142"/>
      <c r="E6" s="140"/>
      <c r="F6" s="141"/>
      <c r="G6" s="142"/>
    </row>
    <row r="7" spans="1:7" ht="63" x14ac:dyDescent="0.25">
      <c r="A7" s="77" t="s">
        <v>109</v>
      </c>
      <c r="B7" s="140"/>
      <c r="C7" s="141"/>
      <c r="D7" s="142"/>
      <c r="E7" s="140"/>
      <c r="F7" s="141"/>
      <c r="G7" s="142"/>
    </row>
    <row r="8" spans="1:7" ht="15.75" x14ac:dyDescent="0.25">
      <c r="A8" s="101" t="s">
        <v>110</v>
      </c>
      <c r="B8" s="140"/>
      <c r="C8" s="141"/>
      <c r="D8" s="142"/>
      <c r="E8" s="140"/>
      <c r="F8" s="141"/>
      <c r="G8" s="142"/>
    </row>
    <row r="9" spans="1:7" ht="267.75" x14ac:dyDescent="0.25">
      <c r="A9" s="101" t="s">
        <v>111</v>
      </c>
      <c r="B9" s="140"/>
      <c r="C9" s="141"/>
      <c r="D9" s="142"/>
      <c r="E9" s="140"/>
      <c r="F9" s="141"/>
      <c r="G9" s="142"/>
    </row>
    <row r="40" spans="2:2" x14ac:dyDescent="0.25">
      <c r="B40" t="s">
        <v>102</v>
      </c>
    </row>
    <row r="41" spans="2:2" x14ac:dyDescent="0.25">
      <c r="B41" t="s">
        <v>103</v>
      </c>
    </row>
  </sheetData>
  <mergeCells count="18">
    <mergeCell ref="B4:D4"/>
    <mergeCell ref="B1:D1"/>
    <mergeCell ref="E1:G1"/>
    <mergeCell ref="B2:D2"/>
    <mergeCell ref="E2:G2"/>
    <mergeCell ref="B3:D3"/>
    <mergeCell ref="E3:G3"/>
    <mergeCell ref="E4:G4"/>
    <mergeCell ref="E5:G5"/>
    <mergeCell ref="E6:G6"/>
    <mergeCell ref="E7:G7"/>
    <mergeCell ref="E8:G8"/>
    <mergeCell ref="E9:G9"/>
    <mergeCell ref="B5:D5"/>
    <mergeCell ref="B6:D6"/>
    <mergeCell ref="B7:D7"/>
    <mergeCell ref="B8:D8"/>
    <mergeCell ref="B9:D9"/>
  </mergeCells>
  <dataValidations count="2">
    <dataValidation type="list" allowBlank="1" showInputMessage="1" showErrorMessage="1" sqref="A2" xr:uid="{CE2136B8-0A1B-4040-B142-9E081BF4F673}">
      <formula1>three</formula1>
    </dataValidation>
    <dataValidation type="list" allowBlank="1" showInputMessage="1" showErrorMessage="1" sqref="B2:D9" xr:uid="{F4F05FF8-1717-48FE-9B08-6381D706F5CC}">
      <formula1>$B$40:$B$41</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1600C20FA096440BF62DE6F2DEDB4F0" ma:contentTypeVersion="20" ma:contentTypeDescription="Create a new document." ma:contentTypeScope="" ma:versionID="9b676edd88795a4e7b8a4ac9c9f18eed">
  <xsd:schema xmlns:xsd="http://www.w3.org/2001/XMLSchema" xmlns:xs="http://www.w3.org/2001/XMLSchema" xmlns:p="http://schemas.microsoft.com/office/2006/metadata/properties" xmlns:ns1="http://schemas.microsoft.com/sharepoint/v3" xmlns:ns2="cc1bfb22-c70b-4a9c-a935-9b63ef5f95d2" xmlns:ns3="a71747a4-bcc5-48e1-b72f-0cde11e5315e" xmlns:ns4="25d83d48-fb20-4537-95a6-325135718581" targetNamespace="http://schemas.microsoft.com/office/2006/metadata/properties" ma:root="true" ma:fieldsID="35d2ebdcf77dbe41c893dbd8ad34f623" ns1:_="" ns2:_="" ns3:_="" ns4:_="">
    <xsd:import namespace="http://schemas.microsoft.com/sharepoint/v3"/>
    <xsd:import namespace="cc1bfb22-c70b-4a9c-a935-9b63ef5f95d2"/>
    <xsd:import namespace="a71747a4-bcc5-48e1-b72f-0cde11e5315e"/>
    <xsd:import namespace="25d83d48-fb20-4537-95a6-32513571858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1bfb22-c70b-4a9c-a935-9b63ef5f95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bbe65411-2828-40d8-bdc2-0527504d90e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71747a4-bcc5-48e1-b72f-0cde11e5315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5d83d48-fb20-4537-95a6-325135718581"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a3da0eef-88e0-42f4-aec1-ddf6a2efe318}" ma:internalName="TaxCatchAll" ma:showField="CatchAllData" ma:web="a71747a4-bcc5-48e1-b72f-0cde11e5315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cc1bfb22-c70b-4a9c-a935-9b63ef5f95d2">
      <Terms xmlns="http://schemas.microsoft.com/office/infopath/2007/PartnerControls"/>
    </lcf76f155ced4ddcb4097134ff3c332f>
    <TaxCatchAll xmlns="25d83d48-fb20-4537-95a6-32513571858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5487AB-1629-4029-BCD7-57B5BB3366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1bfb22-c70b-4a9c-a935-9b63ef5f95d2"/>
    <ds:schemaRef ds:uri="a71747a4-bcc5-48e1-b72f-0cde11e5315e"/>
    <ds:schemaRef ds:uri="25d83d48-fb20-4537-95a6-3251357185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B7ECCD-3B0F-4A16-B01D-5DFC03B9D4B6}">
  <ds:schemaRefs>
    <ds:schemaRef ds:uri="http://schemas.microsoft.com/office/2006/metadata/properties"/>
    <ds:schemaRef ds:uri="http://schemas.microsoft.com/office/infopath/2007/PartnerControls"/>
    <ds:schemaRef ds:uri="http://schemas.microsoft.com/sharepoint/v3"/>
    <ds:schemaRef ds:uri="cc1bfb22-c70b-4a9c-a935-9b63ef5f95d2"/>
    <ds:schemaRef ds:uri="25d83d48-fb20-4537-95a6-325135718581"/>
  </ds:schemaRefs>
</ds:datastoreItem>
</file>

<file path=customXml/itemProps3.xml><?xml version="1.0" encoding="utf-8"?>
<ds:datastoreItem xmlns:ds="http://schemas.openxmlformats.org/officeDocument/2006/customXml" ds:itemID="{1E3A7281-D9A0-4E66-B7DC-79A69D7301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School Purchasing Profile</vt:lpstr>
      <vt:lpstr>Purchasing Information</vt:lpstr>
      <vt:lpstr>Documentation Needed</vt:lpstr>
      <vt:lpstr>State Agency only</vt:lpstr>
      <vt:lpstr>State Agency Processing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Johnson, Lynelle J.</dc:creator>
  <cp:keywords/>
  <dc:description/>
  <cp:lastModifiedBy>Egge, Scott S.</cp:lastModifiedBy>
  <cp:revision/>
  <cp:lastPrinted>2025-07-14T14:57:43Z</cp:lastPrinted>
  <dcterms:created xsi:type="dcterms:W3CDTF">2023-09-05T13:08:17Z</dcterms:created>
  <dcterms:modified xsi:type="dcterms:W3CDTF">2025-07-16T15:14:24Z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0x01010081600C20FA096440BF62DE6F2DEDB4F0</vt:lpwstr>
  </property>
  <property fmtid="{D5CDD505-2E9C-101B-9397-08002B2CF9AE}" pid="3" name="MediaServiceImageTags">
    <vt:lpwstr/>
  </property>
</Properties>
</file>