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tables/table1.xml" ContentType="application/vnd.openxmlformats-officedocument.spreadsheetml.table+xml"/>
  <Override PartName="/xl/comments5.xml" ContentType="application/vnd.openxmlformats-officedocument.spreadsheetml.comments+xml"/>
  <Override PartName="/xl/threadedComments/threadedComment1.xml" ContentType="application/vnd.ms-excel.threadedcomments+xml"/>
  <Override PartName="/xl/drawings/drawing5.xml" ContentType="application/vnd.openxmlformats-officedocument.drawing+xml"/>
  <Override PartName="/xl/tables/table2.xml" ContentType="application/vnd.openxmlformats-officedocument.spreadsheetml.table+xml"/>
  <Override PartName="/xl/comments6.xml" ContentType="application/vnd.openxmlformats-officedocument.spreadsheetml.comments+xml"/>
  <Override PartName="/xl/threadedComments/threadedComment2.xml" ContentType="application/vnd.ms-excel.threaded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N:\Pol Sub\- Financial Review Form\"/>
    </mc:Choice>
  </mc:AlternateContent>
  <xr:revisionPtr revIDLastSave="0" documentId="13_ncr:1_{F2A17A71-7F25-41B0-9828-E1C2236CEA92}" xr6:coauthVersionLast="47" xr6:coauthVersionMax="47" xr10:uidLastSave="{00000000-0000-0000-0000-000000000000}"/>
  <bookViews>
    <workbookView xWindow="-5250" yWindow="-21720" windowWidth="38640" windowHeight="21120" activeTab="1" xr2:uid="{2514291A-CC61-43F9-B59B-FB7BC3CD1768}"/>
  </bookViews>
  <sheets>
    <sheet name="Instructions" sheetId="13" r:id="rId1"/>
    <sheet name="Entity Information" sheetId="3" r:id="rId2"/>
    <sheet name="Activities" sheetId="10" r:id="rId3"/>
    <sheet name="Cash and Investments" sheetId="8" r:id="rId4"/>
    <sheet name="Long-Term Debt" sheetId="22" r:id="rId5"/>
    <sheet name="SAO Report Tables" sheetId="16" state="hidden" r:id="rId6"/>
    <sheet name="SAO Report Tables - Landscape" sheetId="23" state="hidden" r:id="rId7"/>
    <sheet name="Drop Down Lists" sheetId="12" state="hidden" r:id="rId8"/>
    <sheet name="Data" sheetId="17" state="hidden" r:id="rId9"/>
  </sheets>
  <definedNames>
    <definedName name="_xlnm._FilterDatabase" localSheetId="2" hidden="1">Activities!$D$1:$N$112</definedName>
    <definedName name="_xlnm._FilterDatabase" localSheetId="5" hidden="1">'SAO Report Tables'!$C$3:$C$100</definedName>
    <definedName name="_xlnm._FilterDatabase" localSheetId="6" hidden="1">'SAO Report Tables - Landscape'!$C$3:$C$100</definedName>
    <definedName name="DISBURSEMENTS" localSheetId="2">Activities!$B$55</definedName>
    <definedName name="DISBURSEMENTS" localSheetId="4">#REF!</definedName>
    <definedName name="DISBURSEMENTS">#REF!</definedName>
    <definedName name="_xlnm.Print_Area" localSheetId="2">Activities!$B$1:$P$112</definedName>
    <definedName name="_xlnm.Print_Area" localSheetId="3">'Cash and Investments'!$A$1:$G$69</definedName>
    <definedName name="_xlnm.Print_Area" localSheetId="1">'Entity Information'!$A$2:$I$58</definedName>
    <definedName name="_xlnm.Print_Area" localSheetId="4">'Long-Term Debt'!$A$1:$F$20</definedName>
    <definedName name="_xlnm.Print_Area" localSheetId="5">'SAO Report Tables'!$M$2:$T$100</definedName>
    <definedName name="_xlnm.Print_Area" localSheetId="6">'SAO Report Tables - Landscape'!$M$2:$T$100</definedName>
    <definedName name="_xlnm.Print_Titles" localSheetId="2">Activities!$B:$B,Activities!$1:$6</definedName>
    <definedName name="_xlnm.Print_Titles" localSheetId="5">'SAO Report Tables'!$2:$2</definedName>
    <definedName name="_xlnm.Print_Titles" localSheetId="6">'SAO Report Tables - Landscape'!$2:$2</definedName>
    <definedName name="RECEIPTS" localSheetId="2">Activities!#REF!</definedName>
    <definedName name="RECEIPTS" localSheetId="4">#REF!</definedName>
    <definedName name="RECEIPTS">#REF!</definedName>
    <definedName name="TOTALS" localSheetId="2">Activities!#REF!</definedName>
    <definedName name="TOTALS" localSheetId="4">#REF!</definedName>
    <definedName name="TOTAL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10" i="10" l="1"/>
  <c r="O108" i="10"/>
  <c r="C100" i="23"/>
  <c r="D112" i="10"/>
  <c r="E112" i="10"/>
  <c r="F112" i="10"/>
  <c r="G112" i="10"/>
  <c r="H112" i="10"/>
  <c r="I112" i="10"/>
  <c r="J112" i="10"/>
  <c r="K112" i="10"/>
  <c r="L112" i="10"/>
  <c r="M112" i="10"/>
  <c r="C112" i="10"/>
  <c r="G109" i="10"/>
  <c r="H109" i="10"/>
  <c r="I109" i="10"/>
  <c r="J109" i="10"/>
  <c r="K109" i="10"/>
  <c r="L109" i="10"/>
  <c r="M109" i="10"/>
  <c r="D109" i="10"/>
  <c r="E109" i="10"/>
  <c r="F109" i="10"/>
  <c r="C110" i="23"/>
  <c r="C109" i="23"/>
  <c r="C108" i="23"/>
  <c r="C106" i="23"/>
  <c r="C105" i="23"/>
  <c r="C104" i="23"/>
  <c r="C103" i="23"/>
  <c r="C101" i="23"/>
  <c r="C97" i="23"/>
  <c r="C96" i="23"/>
  <c r="C95" i="23"/>
  <c r="C90" i="23"/>
  <c r="C89" i="23"/>
  <c r="C88" i="23"/>
  <c r="C82" i="23"/>
  <c r="C72" i="23"/>
  <c r="C66" i="23"/>
  <c r="C62" i="23"/>
  <c r="C56" i="23"/>
  <c r="C47" i="23"/>
  <c r="C46" i="23"/>
  <c r="C45" i="23"/>
  <c r="C44" i="23"/>
  <c r="C31" i="23"/>
  <c r="C25" i="23"/>
  <c r="AK17" i="23"/>
  <c r="AJ17" i="23"/>
  <c r="AI17" i="23"/>
  <c r="AH17" i="23"/>
  <c r="AG17" i="23"/>
  <c r="AF17" i="23"/>
  <c r="C17" i="23"/>
  <c r="AK16" i="23"/>
  <c r="AJ16" i="23"/>
  <c r="AI16" i="23"/>
  <c r="AH16" i="23"/>
  <c r="AG16" i="23"/>
  <c r="AF16" i="23"/>
  <c r="AK15" i="23"/>
  <c r="AJ15" i="23"/>
  <c r="AI15" i="23"/>
  <c r="AH15" i="23"/>
  <c r="AG15" i="23"/>
  <c r="AF15" i="23"/>
  <c r="B15" i="23"/>
  <c r="A15" i="23" s="1"/>
  <c r="AK14" i="23"/>
  <c r="AJ14" i="23"/>
  <c r="AI14" i="23"/>
  <c r="AH14" i="23"/>
  <c r="AG14" i="23"/>
  <c r="AF14" i="23"/>
  <c r="B14" i="23"/>
  <c r="A14" i="23" s="1"/>
  <c r="AK13" i="23"/>
  <c r="AJ13" i="23"/>
  <c r="AI13" i="23"/>
  <c r="AH13" i="23"/>
  <c r="AG13" i="23"/>
  <c r="AF13" i="23"/>
  <c r="B13" i="23"/>
  <c r="A13" i="23" s="1"/>
  <c r="AK12" i="23"/>
  <c r="AJ12" i="23"/>
  <c r="AI12" i="23"/>
  <c r="AH12" i="23"/>
  <c r="AG12" i="23"/>
  <c r="AF12" i="23"/>
  <c r="C12" i="23"/>
  <c r="B12" i="23"/>
  <c r="A12" i="23" s="1"/>
  <c r="AK11" i="23"/>
  <c r="AJ11" i="23"/>
  <c r="AI11" i="23"/>
  <c r="AH11" i="23"/>
  <c r="AG11" i="23"/>
  <c r="AF11" i="23"/>
  <c r="B11" i="23"/>
  <c r="A11" i="23" s="1"/>
  <c r="AK10" i="23"/>
  <c r="AJ10" i="23"/>
  <c r="AI10" i="23"/>
  <c r="AH10" i="23"/>
  <c r="AG10" i="23"/>
  <c r="AF10" i="23"/>
  <c r="B10" i="23"/>
  <c r="A10" i="23" s="1"/>
  <c r="AK9" i="23"/>
  <c r="AJ9" i="23"/>
  <c r="AI9" i="23"/>
  <c r="AH9" i="23"/>
  <c r="AG9" i="23"/>
  <c r="AF9" i="23"/>
  <c r="B9" i="23"/>
  <c r="A9" i="23" s="1"/>
  <c r="AK8" i="23"/>
  <c r="AJ8" i="23"/>
  <c r="AI8" i="23"/>
  <c r="AH8" i="23"/>
  <c r="AG8" i="23"/>
  <c r="AF8" i="23"/>
  <c r="B8" i="23"/>
  <c r="A8" i="23" s="1"/>
  <c r="AK7" i="23"/>
  <c r="AJ7" i="23"/>
  <c r="AI7" i="23"/>
  <c r="AH7" i="23"/>
  <c r="AG7" i="23"/>
  <c r="AF7" i="23"/>
  <c r="B7" i="23"/>
  <c r="A7" i="23" s="1"/>
  <c r="AK6" i="23"/>
  <c r="AJ6" i="23"/>
  <c r="AI6" i="23"/>
  <c r="AH6" i="23"/>
  <c r="AG6" i="23"/>
  <c r="AF6" i="23"/>
  <c r="B6" i="23"/>
  <c r="A6" i="23" s="1"/>
  <c r="AK5" i="23"/>
  <c r="AJ5" i="23"/>
  <c r="AI5" i="23"/>
  <c r="AH5" i="23"/>
  <c r="AG5" i="23"/>
  <c r="AF5" i="23"/>
  <c r="B5" i="23"/>
  <c r="A5" i="23" s="1"/>
  <c r="AK4" i="23"/>
  <c r="AJ4" i="23"/>
  <c r="AI4" i="23"/>
  <c r="AH4" i="23"/>
  <c r="AG4" i="23"/>
  <c r="AF4" i="23"/>
  <c r="B4" i="23"/>
  <c r="A4" i="23" s="1"/>
  <c r="AK3" i="23"/>
  <c r="AJ3" i="23"/>
  <c r="AI3" i="23"/>
  <c r="AH3" i="23"/>
  <c r="AG3" i="23"/>
  <c r="AF3" i="23"/>
  <c r="B3" i="23"/>
  <c r="A3" i="23"/>
  <c r="C12" i="16"/>
  <c r="C17" i="16"/>
  <c r="C25" i="16"/>
  <c r="C31" i="16"/>
  <c r="C44" i="16"/>
  <c r="C45" i="16"/>
  <c r="C46" i="16"/>
  <c r="C47" i="16"/>
  <c r="C56" i="16"/>
  <c r="C62" i="16"/>
  <c r="C66" i="16"/>
  <c r="C72" i="16"/>
  <c r="C82" i="16"/>
  <c r="C88" i="16"/>
  <c r="C89" i="16"/>
  <c r="C90" i="16"/>
  <c r="C95" i="16"/>
  <c r="C96" i="16"/>
  <c r="C97" i="16"/>
  <c r="C101" i="16"/>
  <c r="C103" i="16"/>
  <c r="C104" i="16"/>
  <c r="C105" i="16"/>
  <c r="C106" i="16"/>
  <c r="C108" i="16"/>
  <c r="C109" i="16"/>
  <c r="C110" i="16"/>
  <c r="O117" i="10"/>
  <c r="C107" i="23" s="1"/>
  <c r="E7" i="8"/>
  <c r="D95" i="10"/>
  <c r="E95" i="10"/>
  <c r="F95" i="10"/>
  <c r="G95" i="10"/>
  <c r="H95" i="10"/>
  <c r="I95" i="10"/>
  <c r="J95" i="10"/>
  <c r="K95" i="10"/>
  <c r="L95" i="10"/>
  <c r="M95" i="10"/>
  <c r="N95" i="10"/>
  <c r="D90" i="10"/>
  <c r="E90" i="10"/>
  <c r="F90" i="10"/>
  <c r="G90" i="10"/>
  <c r="H90" i="10"/>
  <c r="I90" i="10"/>
  <c r="J90" i="10"/>
  <c r="K90" i="10"/>
  <c r="L90" i="10"/>
  <c r="M90" i="10"/>
  <c r="N90" i="10"/>
  <c r="D80" i="10"/>
  <c r="E80" i="10"/>
  <c r="F80" i="10"/>
  <c r="G80" i="10"/>
  <c r="H80" i="10"/>
  <c r="I80" i="10"/>
  <c r="J80" i="10"/>
  <c r="K80" i="10"/>
  <c r="L80" i="10"/>
  <c r="M80" i="10"/>
  <c r="N80" i="10"/>
  <c r="D74" i="10"/>
  <c r="E74" i="10"/>
  <c r="F74" i="10"/>
  <c r="G74" i="10"/>
  <c r="H74" i="10"/>
  <c r="I74" i="10"/>
  <c r="J74" i="10"/>
  <c r="K74" i="10"/>
  <c r="L74" i="10"/>
  <c r="M74" i="10"/>
  <c r="N74" i="10"/>
  <c r="D70" i="10"/>
  <c r="E70" i="10"/>
  <c r="F70" i="10"/>
  <c r="G70" i="10"/>
  <c r="H70" i="10"/>
  <c r="I70" i="10"/>
  <c r="J70" i="10"/>
  <c r="K70" i="10"/>
  <c r="L70" i="10"/>
  <c r="M70" i="10"/>
  <c r="N70" i="10"/>
  <c r="D64" i="10"/>
  <c r="E64" i="10"/>
  <c r="F64" i="10"/>
  <c r="G64" i="10"/>
  <c r="H64" i="10"/>
  <c r="I64" i="10"/>
  <c r="J64" i="10"/>
  <c r="K64" i="10"/>
  <c r="L64" i="10"/>
  <c r="M64" i="10"/>
  <c r="N64" i="10"/>
  <c r="D51" i="10"/>
  <c r="E51" i="10"/>
  <c r="F51" i="10"/>
  <c r="G51" i="10"/>
  <c r="H51" i="10"/>
  <c r="I51" i="10"/>
  <c r="J51" i="10"/>
  <c r="K51" i="10"/>
  <c r="L51" i="10"/>
  <c r="M51" i="10"/>
  <c r="N51" i="10"/>
  <c r="N53" i="10" s="1"/>
  <c r="D39" i="10"/>
  <c r="E39" i="10"/>
  <c r="F39" i="10"/>
  <c r="G39" i="10"/>
  <c r="H39" i="10"/>
  <c r="I39" i="10"/>
  <c r="J39" i="10"/>
  <c r="K39" i="10"/>
  <c r="L39" i="10"/>
  <c r="M39" i="10"/>
  <c r="N39" i="10"/>
  <c r="D33" i="10"/>
  <c r="E33" i="10"/>
  <c r="F33" i="10"/>
  <c r="G33" i="10"/>
  <c r="H33" i="10"/>
  <c r="I33" i="10"/>
  <c r="J33" i="10"/>
  <c r="K33" i="10"/>
  <c r="L33" i="10"/>
  <c r="M33" i="10"/>
  <c r="N33" i="10"/>
  <c r="D25" i="10"/>
  <c r="E25" i="10"/>
  <c r="F25" i="10"/>
  <c r="G25" i="10"/>
  <c r="H25" i="10"/>
  <c r="I25" i="10"/>
  <c r="J25" i="10"/>
  <c r="K25" i="10"/>
  <c r="L25" i="10"/>
  <c r="M25" i="10"/>
  <c r="N25" i="10"/>
  <c r="D20" i="10"/>
  <c r="E20" i="10"/>
  <c r="F20" i="10"/>
  <c r="G20" i="10"/>
  <c r="H20" i="10"/>
  <c r="I20" i="10"/>
  <c r="J20" i="10"/>
  <c r="K20" i="10"/>
  <c r="L20" i="10"/>
  <c r="M20" i="10"/>
  <c r="N20" i="10"/>
  <c r="O36" i="10"/>
  <c r="C26" i="23" s="1"/>
  <c r="B15" i="16"/>
  <c r="B14" i="16"/>
  <c r="B13" i="16"/>
  <c r="B12" i="16"/>
  <c r="B11" i="16"/>
  <c r="B10" i="16"/>
  <c r="B9" i="16"/>
  <c r="B8" i="16"/>
  <c r="B7" i="16"/>
  <c r="B6" i="16"/>
  <c r="B5" i="16"/>
  <c r="B3" i="16"/>
  <c r="B4" i="16"/>
  <c r="C100" i="16" l="1"/>
  <c r="C26" i="16"/>
  <c r="W2" i="23" a="1"/>
  <c r="W2" i="23" s="1"/>
  <c r="N2" i="23" a="1"/>
  <c r="N2" i="23" s="1"/>
  <c r="D2" i="23" a="1"/>
  <c r="AK1" i="23"/>
  <c r="C107" i="16"/>
  <c r="F6" i="8"/>
  <c r="E6" i="8"/>
  <c r="D16" i="3"/>
  <c r="D18" i="3"/>
  <c r="J110" i="23" l="1"/>
  <c r="J106" i="23"/>
  <c r="J72" i="23"/>
  <c r="J56" i="23"/>
  <c r="J45" i="23"/>
  <c r="J12" i="23"/>
  <c r="J104" i="23"/>
  <c r="J82" i="23"/>
  <c r="J62" i="23"/>
  <c r="J101" i="23"/>
  <c r="J96" i="23"/>
  <c r="J88" i="23"/>
  <c r="J108" i="23"/>
  <c r="J66" i="23"/>
  <c r="J109" i="23"/>
  <c r="J105" i="23"/>
  <c r="J44" i="23"/>
  <c r="J90" i="23"/>
  <c r="J26" i="23"/>
  <c r="J100" i="23"/>
  <c r="J95" i="23"/>
  <c r="J31" i="23"/>
  <c r="J47" i="23"/>
  <c r="J107" i="23"/>
  <c r="J103" i="23"/>
  <c r="J46" i="23"/>
  <c r="J97" i="23"/>
  <c r="J89" i="23"/>
  <c r="J25" i="23"/>
  <c r="J17" i="23"/>
  <c r="I105" i="23"/>
  <c r="I96" i="23"/>
  <c r="I88" i="23"/>
  <c r="I85" i="23"/>
  <c r="I77" i="23"/>
  <c r="I69" i="23"/>
  <c r="I61" i="23"/>
  <c r="I49" i="23"/>
  <c r="I40" i="23"/>
  <c r="I32" i="23"/>
  <c r="I24" i="23"/>
  <c r="I110" i="23"/>
  <c r="I82" i="23"/>
  <c r="I74" i="23"/>
  <c r="I66" i="23"/>
  <c r="I58" i="23"/>
  <c r="I52" i="23"/>
  <c r="I37" i="23"/>
  <c r="I29" i="23"/>
  <c r="I21" i="23"/>
  <c r="I13" i="23"/>
  <c r="I8" i="23"/>
  <c r="I3" i="23"/>
  <c r="I18" i="23"/>
  <c r="I70" i="23"/>
  <c r="I41" i="23"/>
  <c r="I19" i="23"/>
  <c r="I107" i="23"/>
  <c r="I90" i="23"/>
  <c r="I79" i="23"/>
  <c r="I71" i="23"/>
  <c r="I63" i="23"/>
  <c r="I55" i="23"/>
  <c r="I48" i="23"/>
  <c r="I45" i="23"/>
  <c r="I42" i="23"/>
  <c r="I34" i="23"/>
  <c r="I26" i="23"/>
  <c r="I97" i="23"/>
  <c r="I89" i="23"/>
  <c r="I33" i="23"/>
  <c r="I25" i="23"/>
  <c r="I6" i="23"/>
  <c r="I9" i="23"/>
  <c r="I104" i="23"/>
  <c r="I101" i="23"/>
  <c r="I98" i="23"/>
  <c r="I95" i="23"/>
  <c r="I84" i="23"/>
  <c r="I76" i="23"/>
  <c r="I68" i="23"/>
  <c r="I60" i="23"/>
  <c r="I39" i="23"/>
  <c r="I31" i="23"/>
  <c r="I23" i="23"/>
  <c r="I17" i="23"/>
  <c r="I12" i="23"/>
  <c r="I7" i="23"/>
  <c r="I109" i="23"/>
  <c r="I92" i="23"/>
  <c r="I81" i="23"/>
  <c r="I73" i="23"/>
  <c r="I65" i="23"/>
  <c r="I57" i="23"/>
  <c r="I54" i="23"/>
  <c r="I51" i="23"/>
  <c r="I47" i="23"/>
  <c r="I36" i="23"/>
  <c r="I28" i="23"/>
  <c r="I20" i="23"/>
  <c r="I16" i="23"/>
  <c r="I106" i="23"/>
  <c r="I86" i="23"/>
  <c r="I78" i="23"/>
  <c r="I62" i="23"/>
  <c r="I44" i="23"/>
  <c r="I15" i="23"/>
  <c r="I11" i="23"/>
  <c r="I103" i="23"/>
  <c r="I100" i="23"/>
  <c r="I83" i="23"/>
  <c r="I75" i="23"/>
  <c r="I67" i="23"/>
  <c r="I59" i="23"/>
  <c r="I53" i="23"/>
  <c r="I50" i="23"/>
  <c r="I38" i="23"/>
  <c r="I30" i="23"/>
  <c r="I22" i="23"/>
  <c r="I10" i="23"/>
  <c r="I5" i="23"/>
  <c r="I108" i="23"/>
  <c r="I91" i="23"/>
  <c r="I80" i="23"/>
  <c r="I72" i="23"/>
  <c r="I64" i="23"/>
  <c r="I56" i="23"/>
  <c r="I46" i="23"/>
  <c r="I35" i="23"/>
  <c r="I27" i="23"/>
  <c r="I14" i="23"/>
  <c r="I4" i="23"/>
  <c r="D2" i="23"/>
  <c r="H98" i="23"/>
  <c r="H53" i="23"/>
  <c r="H51" i="23"/>
  <c r="H46" i="23"/>
  <c r="H44" i="23"/>
  <c r="H14" i="23"/>
  <c r="H8" i="23"/>
  <c r="H5" i="23"/>
  <c r="H100" i="23"/>
  <c r="H48" i="23"/>
  <c r="H17" i="23"/>
  <c r="H11" i="23"/>
  <c r="H54" i="23"/>
  <c r="H3" i="23"/>
  <c r="H110" i="23"/>
  <c r="H108" i="23"/>
  <c r="H106" i="23"/>
  <c r="H104" i="23"/>
  <c r="H85" i="23"/>
  <c r="H83" i="23"/>
  <c r="H81" i="23"/>
  <c r="H79" i="23"/>
  <c r="H77" i="23"/>
  <c r="H75" i="23"/>
  <c r="H73" i="23"/>
  <c r="H71" i="23"/>
  <c r="H69" i="23"/>
  <c r="H67" i="23"/>
  <c r="H65" i="23"/>
  <c r="H63" i="23"/>
  <c r="H61" i="23"/>
  <c r="H59" i="23"/>
  <c r="H57" i="23"/>
  <c r="H55" i="23"/>
  <c r="H4" i="23"/>
  <c r="H97" i="23"/>
  <c r="H95" i="23"/>
  <c r="H91" i="23"/>
  <c r="H89" i="23"/>
  <c r="H50" i="23"/>
  <c r="H41" i="23"/>
  <c r="H39" i="23"/>
  <c r="H37" i="23"/>
  <c r="H35" i="23"/>
  <c r="H33" i="23"/>
  <c r="H31" i="23"/>
  <c r="H29" i="23"/>
  <c r="H27" i="23"/>
  <c r="H25" i="23"/>
  <c r="H23" i="23"/>
  <c r="H21" i="23"/>
  <c r="H19" i="23"/>
  <c r="H16" i="23"/>
  <c r="H13" i="23"/>
  <c r="H10" i="23"/>
  <c r="H7" i="23"/>
  <c r="H101" i="23"/>
  <c r="H15" i="23"/>
  <c r="H9" i="23"/>
  <c r="H52" i="23"/>
  <c r="H47" i="23"/>
  <c r="H45" i="23"/>
  <c r="H109" i="23"/>
  <c r="H107" i="23"/>
  <c r="H105" i="23"/>
  <c r="H103" i="23"/>
  <c r="H86" i="23"/>
  <c r="H84" i="23"/>
  <c r="H82" i="23"/>
  <c r="H80" i="23"/>
  <c r="H78" i="23"/>
  <c r="H76" i="23"/>
  <c r="H74" i="23"/>
  <c r="H72" i="23"/>
  <c r="H70" i="23"/>
  <c r="H68" i="23"/>
  <c r="H66" i="23"/>
  <c r="H64" i="23"/>
  <c r="H62" i="23"/>
  <c r="H60" i="23"/>
  <c r="H58" i="23"/>
  <c r="H56" i="23"/>
  <c r="H49" i="23"/>
  <c r="H12" i="23"/>
  <c r="H6" i="23"/>
  <c r="H96" i="23"/>
  <c r="H92" i="23"/>
  <c r="H90" i="23"/>
  <c r="H88" i="23"/>
  <c r="H42" i="23"/>
  <c r="H40" i="23"/>
  <c r="H38" i="23"/>
  <c r="H36" i="23"/>
  <c r="H34" i="23"/>
  <c r="H32" i="23"/>
  <c r="H30" i="23"/>
  <c r="H28" i="23"/>
  <c r="H26" i="23"/>
  <c r="H24" i="23"/>
  <c r="H22" i="23"/>
  <c r="H20" i="23"/>
  <c r="H18" i="23"/>
  <c r="G109" i="23"/>
  <c r="G81" i="23"/>
  <c r="G73" i="23"/>
  <c r="G65" i="23"/>
  <c r="G57" i="23"/>
  <c r="G50" i="23"/>
  <c r="G48" i="23"/>
  <c r="G38" i="23"/>
  <c r="G30" i="23"/>
  <c r="G22" i="23"/>
  <c r="G10" i="23"/>
  <c r="G106" i="23"/>
  <c r="G101" i="23"/>
  <c r="G35" i="23"/>
  <c r="G6" i="23"/>
  <c r="G104" i="23"/>
  <c r="G97" i="23"/>
  <c r="G89" i="23"/>
  <c r="G84" i="23"/>
  <c r="G76" i="23"/>
  <c r="G68" i="23"/>
  <c r="G60" i="23"/>
  <c r="G46" i="23"/>
  <c r="G41" i="23"/>
  <c r="G33" i="23"/>
  <c r="G25" i="23"/>
  <c r="G14" i="23"/>
  <c r="G12" i="23"/>
  <c r="G3" i="23"/>
  <c r="G103" i="23"/>
  <c r="G83" i="23"/>
  <c r="G45" i="23"/>
  <c r="G70" i="23"/>
  <c r="G19" i="23"/>
  <c r="G17" i="23"/>
  <c r="G107" i="23"/>
  <c r="G92" i="23"/>
  <c r="G79" i="23"/>
  <c r="G71" i="23"/>
  <c r="G63" i="23"/>
  <c r="G55" i="23"/>
  <c r="G53" i="23"/>
  <c r="G36" i="23"/>
  <c r="G28" i="23"/>
  <c r="G20" i="23"/>
  <c r="G16" i="23"/>
  <c r="G5" i="23"/>
  <c r="G110" i="23"/>
  <c r="G95" i="23"/>
  <c r="G82" i="23"/>
  <c r="G74" i="23"/>
  <c r="G66" i="23"/>
  <c r="G58" i="23"/>
  <c r="G44" i="23"/>
  <c r="G39" i="23"/>
  <c r="G31" i="23"/>
  <c r="G23" i="23"/>
  <c r="G9" i="23"/>
  <c r="G7" i="23"/>
  <c r="G91" i="23"/>
  <c r="G78" i="23"/>
  <c r="G52" i="23"/>
  <c r="G8" i="23"/>
  <c r="G105" i="23"/>
  <c r="G100" i="23"/>
  <c r="G90" i="23"/>
  <c r="G85" i="23"/>
  <c r="G77" i="23"/>
  <c r="G69" i="23"/>
  <c r="G61" i="23"/>
  <c r="G51" i="23"/>
  <c r="G49" i="23"/>
  <c r="G47" i="23"/>
  <c r="G42" i="23"/>
  <c r="G34" i="23"/>
  <c r="G26" i="23"/>
  <c r="G18" i="23"/>
  <c r="G88" i="23"/>
  <c r="G75" i="23"/>
  <c r="G67" i="23"/>
  <c r="G40" i="23"/>
  <c r="G24" i="23"/>
  <c r="G86" i="23"/>
  <c r="G27" i="23"/>
  <c r="G108" i="23"/>
  <c r="G98" i="23"/>
  <c r="G80" i="23"/>
  <c r="G72" i="23"/>
  <c r="G64" i="23"/>
  <c r="G56" i="23"/>
  <c r="G37" i="23"/>
  <c r="G29" i="23"/>
  <c r="G21" i="23"/>
  <c r="G15" i="23"/>
  <c r="G13" i="23"/>
  <c r="G11" i="23"/>
  <c r="G4" i="23"/>
  <c r="G96" i="23"/>
  <c r="G59" i="23"/>
  <c r="G54" i="23"/>
  <c r="G32" i="23"/>
  <c r="G62" i="23"/>
  <c r="F110" i="23"/>
  <c r="F109" i="23"/>
  <c r="F108" i="23"/>
  <c r="F107" i="23"/>
  <c r="F106" i="23"/>
  <c r="F105" i="23"/>
  <c r="F104" i="23"/>
  <c r="F103" i="23"/>
  <c r="E108" i="23"/>
  <c r="E104" i="23"/>
  <c r="F91" i="23"/>
  <c r="E90" i="23"/>
  <c r="F83" i="23"/>
  <c r="E82" i="23"/>
  <c r="F75" i="23"/>
  <c r="F67" i="23"/>
  <c r="E66" i="23"/>
  <c r="F59" i="23"/>
  <c r="F35" i="23"/>
  <c r="F27" i="23"/>
  <c r="E26" i="23"/>
  <c r="F15" i="23"/>
  <c r="F14" i="23"/>
  <c r="F13" i="23"/>
  <c r="F12" i="23"/>
  <c r="F9" i="23"/>
  <c r="F8" i="23"/>
  <c r="F7" i="23"/>
  <c r="F66" i="23"/>
  <c r="F100" i="23"/>
  <c r="F92" i="23"/>
  <c r="F84" i="23"/>
  <c r="F76" i="23"/>
  <c r="F68" i="23"/>
  <c r="F60" i="23"/>
  <c r="F52" i="23"/>
  <c r="F44" i="23"/>
  <c r="F36" i="23"/>
  <c r="F28" i="23"/>
  <c r="E12" i="23"/>
  <c r="E109" i="23"/>
  <c r="E105" i="23"/>
  <c r="F101" i="23"/>
  <c r="E100" i="23"/>
  <c r="F85" i="23"/>
  <c r="F77" i="23"/>
  <c r="F69" i="23"/>
  <c r="F61" i="23"/>
  <c r="F53" i="23"/>
  <c r="F45" i="23"/>
  <c r="E44" i="23"/>
  <c r="F37" i="23"/>
  <c r="F29" i="23"/>
  <c r="F16" i="23"/>
  <c r="F82" i="23"/>
  <c r="F58" i="23"/>
  <c r="F34" i="23"/>
  <c r="E101" i="23"/>
  <c r="F86" i="23"/>
  <c r="F78" i="23"/>
  <c r="F70" i="23"/>
  <c r="F62" i="23"/>
  <c r="F46" i="23"/>
  <c r="E45" i="23"/>
  <c r="F38" i="23"/>
  <c r="F30" i="23"/>
  <c r="F90" i="23"/>
  <c r="E89" i="23"/>
  <c r="E110" i="23"/>
  <c r="E106" i="23"/>
  <c r="F95" i="23"/>
  <c r="F79" i="23"/>
  <c r="F71" i="23"/>
  <c r="F63" i="23"/>
  <c r="E62" i="23"/>
  <c r="F47" i="23"/>
  <c r="E46" i="23"/>
  <c r="F39" i="23"/>
  <c r="F31" i="23"/>
  <c r="F17" i="23"/>
  <c r="F74" i="23"/>
  <c r="F26" i="23"/>
  <c r="F96" i="23"/>
  <c r="E95" i="23"/>
  <c r="F88" i="23"/>
  <c r="F80" i="23"/>
  <c r="F72" i="23"/>
  <c r="F64" i="23"/>
  <c r="F56" i="23"/>
  <c r="E47" i="23"/>
  <c r="F40" i="23"/>
  <c r="F32" i="23"/>
  <c r="E31" i="23"/>
  <c r="E17" i="23"/>
  <c r="E97" i="23"/>
  <c r="E25" i="23"/>
  <c r="E107" i="23"/>
  <c r="E103" i="23"/>
  <c r="F97" i="23"/>
  <c r="E96" i="23"/>
  <c r="F89" i="23"/>
  <c r="E88" i="23"/>
  <c r="F81" i="23"/>
  <c r="F73" i="23"/>
  <c r="E72" i="23"/>
  <c r="F65" i="23"/>
  <c r="F57" i="23"/>
  <c r="E56" i="23"/>
  <c r="F41" i="23"/>
  <c r="F33" i="23"/>
  <c r="F25" i="23"/>
  <c r="F24" i="23"/>
  <c r="F23" i="23"/>
  <c r="F22" i="23"/>
  <c r="F21" i="23"/>
  <c r="F20" i="23"/>
  <c r="F19" i="23"/>
  <c r="F18" i="23"/>
  <c r="F42" i="23"/>
  <c r="G6" i="8"/>
  <c r="C39" i="10"/>
  <c r="C51" i="10"/>
  <c r="O37" i="10"/>
  <c r="J27" i="23" s="1"/>
  <c r="E27" i="23" l="1"/>
  <c r="C27" i="23"/>
  <c r="C27" i="16"/>
  <c r="D110" i="23"/>
  <c r="D109" i="23"/>
  <c r="D108" i="23"/>
  <c r="D107" i="23"/>
  <c r="D106" i="23"/>
  <c r="D105" i="23"/>
  <c r="D104" i="23"/>
  <c r="D103" i="23"/>
  <c r="D101" i="23"/>
  <c r="D100" i="23"/>
  <c r="D98" i="23"/>
  <c r="D97" i="23"/>
  <c r="D96" i="23"/>
  <c r="D95" i="23"/>
  <c r="D92" i="23"/>
  <c r="D91" i="23"/>
  <c r="D90" i="23"/>
  <c r="D89" i="23"/>
  <c r="D88" i="23"/>
  <c r="D86" i="23"/>
  <c r="D84" i="23"/>
  <c r="D83" i="23"/>
  <c r="D82" i="23"/>
  <c r="D81" i="23"/>
  <c r="D79" i="23"/>
  <c r="D78" i="23"/>
  <c r="D77" i="23"/>
  <c r="D76" i="23"/>
  <c r="D75" i="23"/>
  <c r="D74" i="23"/>
  <c r="D73" i="23"/>
  <c r="D72" i="23"/>
  <c r="D71" i="23"/>
  <c r="D69" i="23"/>
  <c r="D68" i="23"/>
  <c r="D67" i="23"/>
  <c r="D66" i="23"/>
  <c r="D65" i="23"/>
  <c r="D63" i="23"/>
  <c r="D62" i="23"/>
  <c r="D61" i="23"/>
  <c r="D59" i="23"/>
  <c r="D58" i="23"/>
  <c r="D57" i="23"/>
  <c r="D56" i="23"/>
  <c r="D55" i="23"/>
  <c r="D53" i="23"/>
  <c r="D52" i="23"/>
  <c r="D51" i="23"/>
  <c r="D50" i="23"/>
  <c r="D49" i="23"/>
  <c r="D48" i="23"/>
  <c r="D47" i="23"/>
  <c r="D46" i="23"/>
  <c r="D45" i="23"/>
  <c r="D44" i="23"/>
  <c r="D42" i="23"/>
  <c r="D41" i="23"/>
  <c r="D40" i="23"/>
  <c r="D39" i="23"/>
  <c r="D38" i="23"/>
  <c r="D37" i="23"/>
  <c r="D36" i="23"/>
  <c r="D35" i="23"/>
  <c r="D34" i="23"/>
  <c r="D33" i="23"/>
  <c r="D32" i="23"/>
  <c r="D31" i="23"/>
  <c r="D30" i="23"/>
  <c r="D29" i="23"/>
  <c r="D28" i="23"/>
  <c r="D27" i="23"/>
  <c r="D26" i="23"/>
  <c r="D25" i="23"/>
  <c r="D24" i="23"/>
  <c r="D22" i="23"/>
  <c r="D21" i="23"/>
  <c r="D20" i="23"/>
  <c r="D19" i="23"/>
  <c r="D18" i="23"/>
  <c r="D14" i="23"/>
  <c r="D13" i="23"/>
  <c r="D12" i="23"/>
  <c r="D11" i="23"/>
  <c r="D9" i="23"/>
  <c r="D8" i="23"/>
  <c r="D7" i="23"/>
  <c r="D6" i="23"/>
  <c r="D5" i="23"/>
  <c r="D16" i="23"/>
  <c r="D4" i="23"/>
  <c r="D3" i="23"/>
  <c r="D17" i="23"/>
  <c r="C95" i="10"/>
  <c r="D85" i="23" s="1"/>
  <c r="C90" i="10"/>
  <c r="D80" i="23" s="1"/>
  <c r="C80" i="10"/>
  <c r="D70" i="23" s="1"/>
  <c r="C74" i="10"/>
  <c r="D64" i="23" s="1"/>
  <c r="C70" i="10"/>
  <c r="D60" i="23" s="1"/>
  <c r="C64" i="10"/>
  <c r="D54" i="23" s="1"/>
  <c r="O93" i="10"/>
  <c r="E83" i="23" s="1"/>
  <c r="O94" i="10"/>
  <c r="O84" i="10"/>
  <c r="E74" i="23" s="1"/>
  <c r="O85" i="10"/>
  <c r="E75" i="23" s="1"/>
  <c r="O86" i="10"/>
  <c r="E76" i="23" s="1"/>
  <c r="O87" i="10"/>
  <c r="E77" i="23" s="1"/>
  <c r="O88" i="10"/>
  <c r="E78" i="23" s="1"/>
  <c r="O89" i="10"/>
  <c r="E79" i="23" s="1"/>
  <c r="O83" i="10"/>
  <c r="E73" i="23" s="1"/>
  <c r="O102" i="10"/>
  <c r="E92" i="23" s="1"/>
  <c r="O101" i="10"/>
  <c r="O59" i="10"/>
  <c r="O60" i="10"/>
  <c r="O61" i="10"/>
  <c r="O62" i="10"/>
  <c r="E52" i="23" s="1"/>
  <c r="O63" i="10"/>
  <c r="E53" i="23" s="1"/>
  <c r="O67" i="10"/>
  <c r="E57" i="23" s="1"/>
  <c r="O68" i="10"/>
  <c r="E58" i="23" s="1"/>
  <c r="O69" i="10"/>
  <c r="E59" i="23" s="1"/>
  <c r="O73" i="10"/>
  <c r="E63" i="23" s="1"/>
  <c r="O77" i="10"/>
  <c r="E67" i="23" s="1"/>
  <c r="O78" i="10"/>
  <c r="E68" i="23" s="1"/>
  <c r="O79" i="10"/>
  <c r="E69" i="23" s="1"/>
  <c r="O58" i="10"/>
  <c r="E84" i="23" l="1"/>
  <c r="O95" i="10"/>
  <c r="E91" i="23"/>
  <c r="O103" i="10"/>
  <c r="J98" i="23"/>
  <c r="E98" i="23"/>
  <c r="J51" i="23"/>
  <c r="E51" i="23"/>
  <c r="J48" i="23"/>
  <c r="E48" i="23"/>
  <c r="J50" i="23"/>
  <c r="E50" i="23"/>
  <c r="J49" i="23"/>
  <c r="E49" i="23"/>
  <c r="C91" i="16"/>
  <c r="C91" i="23"/>
  <c r="J91" i="23"/>
  <c r="C92" i="16"/>
  <c r="C92" i="23"/>
  <c r="J92" i="23"/>
  <c r="C84" i="16"/>
  <c r="C84" i="23"/>
  <c r="J84" i="23"/>
  <c r="C83" i="16"/>
  <c r="C83" i="23"/>
  <c r="J83" i="23"/>
  <c r="C78" i="23"/>
  <c r="J78" i="23"/>
  <c r="C77" i="23"/>
  <c r="J77" i="23"/>
  <c r="C73" i="23"/>
  <c r="C73" i="16"/>
  <c r="J73" i="23"/>
  <c r="C79" i="23"/>
  <c r="C79" i="16"/>
  <c r="J79" i="23"/>
  <c r="C69" i="16"/>
  <c r="C69" i="23"/>
  <c r="J69" i="23"/>
  <c r="C68" i="16"/>
  <c r="C68" i="23"/>
  <c r="J68" i="23"/>
  <c r="C67" i="23"/>
  <c r="C67" i="16"/>
  <c r="J67" i="23"/>
  <c r="C63" i="16"/>
  <c r="C63" i="23"/>
  <c r="J63" i="23"/>
  <c r="C57" i="16"/>
  <c r="C57" i="23"/>
  <c r="J57" i="23"/>
  <c r="C58" i="16"/>
  <c r="C58" i="23"/>
  <c r="J58" i="23"/>
  <c r="C59" i="23"/>
  <c r="C59" i="16"/>
  <c r="J59" i="23"/>
  <c r="C53" i="16"/>
  <c r="C53" i="23"/>
  <c r="J53" i="23"/>
  <c r="C52" i="23"/>
  <c r="J52" i="23"/>
  <c r="C76" i="23"/>
  <c r="J76" i="23"/>
  <c r="C75" i="23"/>
  <c r="J75" i="23"/>
  <c r="C74" i="23"/>
  <c r="J74" i="23"/>
  <c r="C98" i="23"/>
  <c r="F98" i="23"/>
  <c r="C51" i="23"/>
  <c r="F51" i="23"/>
  <c r="C50" i="23"/>
  <c r="F50" i="23"/>
  <c r="C49" i="23"/>
  <c r="F49" i="23"/>
  <c r="C48" i="23"/>
  <c r="C48" i="16"/>
  <c r="F48" i="23"/>
  <c r="C78" i="16"/>
  <c r="C52" i="16"/>
  <c r="C49" i="16"/>
  <c r="C77" i="16"/>
  <c r="C51" i="16"/>
  <c r="C50" i="16"/>
  <c r="C76" i="16"/>
  <c r="C75" i="16"/>
  <c r="C74" i="16"/>
  <c r="C98" i="16"/>
  <c r="O64" i="10"/>
  <c r="O70" i="10"/>
  <c r="E60" i="23" s="1"/>
  <c r="O74" i="10"/>
  <c r="E64" i="23" s="1"/>
  <c r="O80" i="10"/>
  <c r="E70" i="23" s="1"/>
  <c r="O90" i="10"/>
  <c r="E80" i="23" s="1"/>
  <c r="E85" i="23"/>
  <c r="N97" i="10"/>
  <c r="N109" i="10" s="1"/>
  <c r="G97" i="10"/>
  <c r="F97" i="10"/>
  <c r="H87" i="23" s="1"/>
  <c r="E97" i="10"/>
  <c r="G87" i="23" s="1"/>
  <c r="I97" i="10"/>
  <c r="M97" i="10"/>
  <c r="D97" i="10"/>
  <c r="K97" i="10"/>
  <c r="L97" i="10"/>
  <c r="H97" i="10"/>
  <c r="I87" i="23" s="1"/>
  <c r="C97" i="10"/>
  <c r="D87" i="23" s="1"/>
  <c r="J97" i="10"/>
  <c r="O43" i="10"/>
  <c r="E33" i="23" s="1"/>
  <c r="O44" i="10"/>
  <c r="E34" i="23" s="1"/>
  <c r="O45" i="10"/>
  <c r="E35" i="23" s="1"/>
  <c r="O46" i="10"/>
  <c r="E36" i="23" s="1"/>
  <c r="O47" i="10"/>
  <c r="E37" i="23" s="1"/>
  <c r="O48" i="10"/>
  <c r="E38" i="23" s="1"/>
  <c r="O49" i="10"/>
  <c r="E39" i="23" s="1"/>
  <c r="O50" i="10"/>
  <c r="E40" i="23" s="1"/>
  <c r="O42" i="10"/>
  <c r="E32" i="23" s="1"/>
  <c r="O38" i="10"/>
  <c r="E28" i="23" s="1"/>
  <c r="O29" i="10"/>
  <c r="E19" i="23" s="1"/>
  <c r="O30" i="10"/>
  <c r="E20" i="23" s="1"/>
  <c r="O31" i="10"/>
  <c r="E21" i="23" s="1"/>
  <c r="O32" i="10"/>
  <c r="E22" i="23" s="1"/>
  <c r="O28" i="10"/>
  <c r="E18" i="23" s="1"/>
  <c r="O24" i="10"/>
  <c r="E14" i="23" s="1"/>
  <c r="O23" i="10"/>
  <c r="E13" i="23" s="1"/>
  <c r="O14" i="10"/>
  <c r="O15" i="10"/>
  <c r="O16" i="10"/>
  <c r="O17" i="10"/>
  <c r="E7" i="23" s="1"/>
  <c r="O18" i="10"/>
  <c r="E8" i="23" s="1"/>
  <c r="O19" i="10"/>
  <c r="E9" i="23" s="1"/>
  <c r="N112" i="10" l="1"/>
  <c r="O109" i="10"/>
  <c r="O112" i="10" s="1"/>
  <c r="J54" i="23"/>
  <c r="E54" i="23"/>
  <c r="J4" i="23"/>
  <c r="E4" i="23"/>
  <c r="J5" i="23"/>
  <c r="E5" i="23"/>
  <c r="J6" i="23"/>
  <c r="E6" i="23"/>
  <c r="C85" i="23"/>
  <c r="C85" i="16"/>
  <c r="J85" i="23"/>
  <c r="C70" i="16"/>
  <c r="C70" i="23"/>
  <c r="J70" i="23"/>
  <c r="C64" i="23"/>
  <c r="C64" i="16"/>
  <c r="J64" i="23"/>
  <c r="C60" i="23"/>
  <c r="C60" i="16"/>
  <c r="J60" i="23"/>
  <c r="C35" i="23"/>
  <c r="C35" i="16"/>
  <c r="J35" i="23"/>
  <c r="C40" i="16"/>
  <c r="C40" i="23"/>
  <c r="J40" i="23"/>
  <c r="C32" i="23"/>
  <c r="C32" i="16"/>
  <c r="J32" i="23"/>
  <c r="C38" i="23"/>
  <c r="J38" i="23"/>
  <c r="C37" i="23"/>
  <c r="J37" i="23"/>
  <c r="C33" i="23"/>
  <c r="C33" i="16"/>
  <c r="J33" i="23"/>
  <c r="C39" i="23"/>
  <c r="J39" i="23"/>
  <c r="C36" i="23"/>
  <c r="J36" i="23"/>
  <c r="C34" i="23"/>
  <c r="C34" i="16"/>
  <c r="J34" i="23"/>
  <c r="C22" i="23"/>
  <c r="J22" i="23"/>
  <c r="C21" i="23"/>
  <c r="J21" i="23"/>
  <c r="C14" i="23"/>
  <c r="J14" i="23"/>
  <c r="C13" i="23"/>
  <c r="J13" i="23"/>
  <c r="C7" i="23"/>
  <c r="J7" i="23"/>
  <c r="C9" i="23"/>
  <c r="J9" i="23"/>
  <c r="C8" i="23"/>
  <c r="J8" i="23"/>
  <c r="C28" i="23"/>
  <c r="C28" i="16"/>
  <c r="J28" i="23"/>
  <c r="C80" i="23"/>
  <c r="J80" i="23"/>
  <c r="C20" i="23"/>
  <c r="J20" i="23"/>
  <c r="C19" i="23"/>
  <c r="J19" i="23"/>
  <c r="C18" i="23"/>
  <c r="J18" i="23"/>
  <c r="C54" i="23"/>
  <c r="F54" i="23"/>
  <c r="C6" i="23"/>
  <c r="F6" i="23"/>
  <c r="C5" i="23"/>
  <c r="F5" i="23"/>
  <c r="C4" i="23"/>
  <c r="F4" i="23"/>
  <c r="C54" i="16"/>
  <c r="C18" i="16"/>
  <c r="C22" i="16"/>
  <c r="C21" i="16"/>
  <c r="C20" i="16"/>
  <c r="C19" i="16"/>
  <c r="C13" i="16"/>
  <c r="C14" i="16"/>
  <c r="C7" i="16"/>
  <c r="C6" i="16"/>
  <c r="C4" i="16"/>
  <c r="C8" i="16"/>
  <c r="C9" i="16"/>
  <c r="C5" i="16"/>
  <c r="C38" i="16"/>
  <c r="C39" i="16"/>
  <c r="C37" i="16"/>
  <c r="C36" i="16"/>
  <c r="C80" i="16"/>
  <c r="O25" i="10"/>
  <c r="E15" i="23" s="1"/>
  <c r="O33" i="10"/>
  <c r="E23" i="23" s="1"/>
  <c r="O39" i="10"/>
  <c r="E29" i="23" s="1"/>
  <c r="O51" i="10"/>
  <c r="E41" i="23" s="1"/>
  <c r="O75" i="10"/>
  <c r="E65" i="23" s="1"/>
  <c r="O96" i="10"/>
  <c r="E86" i="23" s="1"/>
  <c r="O71" i="10"/>
  <c r="E61" i="23" s="1"/>
  <c r="O81" i="10"/>
  <c r="E71" i="23" s="1"/>
  <c r="O65" i="10"/>
  <c r="O91" i="10"/>
  <c r="E81" i="23" s="1"/>
  <c r="O97" i="10"/>
  <c r="J87" i="23" s="1"/>
  <c r="E87" i="23" l="1"/>
  <c r="J55" i="23"/>
  <c r="E55" i="23"/>
  <c r="C86" i="23"/>
  <c r="C86" i="16"/>
  <c r="J86" i="23"/>
  <c r="C71" i="23"/>
  <c r="C71" i="16"/>
  <c r="J71" i="23"/>
  <c r="C65" i="23"/>
  <c r="C65" i="16"/>
  <c r="J65" i="23"/>
  <c r="C61" i="23"/>
  <c r="C61" i="16"/>
  <c r="J61" i="23"/>
  <c r="C41" i="23"/>
  <c r="J41" i="23"/>
  <c r="C15" i="23"/>
  <c r="J15" i="23"/>
  <c r="C29" i="23"/>
  <c r="C29" i="16"/>
  <c r="J29" i="23"/>
  <c r="C81" i="23"/>
  <c r="J81" i="23"/>
  <c r="C23" i="23"/>
  <c r="J23" i="23"/>
  <c r="C87" i="23"/>
  <c r="F87" i="23"/>
  <c r="C55" i="23"/>
  <c r="F55" i="23"/>
  <c r="C55" i="16"/>
  <c r="C23" i="16"/>
  <c r="C15" i="16"/>
  <c r="C41" i="16"/>
  <c r="C81" i="16"/>
  <c r="C87" i="16"/>
  <c r="F2" i="17"/>
  <c r="A2" i="17" l="1"/>
  <c r="A1" i="22" l="1"/>
  <c r="A2" i="22"/>
  <c r="F4" i="22"/>
  <c r="D2" i="17" s="1"/>
  <c r="E18" i="8"/>
  <c r="AA3" i="16" l="1"/>
  <c r="AA4" i="16"/>
  <c r="AA5" i="16"/>
  <c r="AA6" i="16"/>
  <c r="AA7" i="16"/>
  <c r="AA8" i="16"/>
  <c r="AA9" i="16"/>
  <c r="AA10" i="16"/>
  <c r="AA11" i="16"/>
  <c r="AA12" i="16"/>
  <c r="AA13" i="16"/>
  <c r="AA14" i="16"/>
  <c r="AA15" i="16"/>
  <c r="AA16" i="16"/>
  <c r="AA17" i="16"/>
  <c r="AB4" i="16"/>
  <c r="AC4" i="16"/>
  <c r="AB5" i="16"/>
  <c r="AC5" i="16"/>
  <c r="AB6" i="16"/>
  <c r="AC6" i="16"/>
  <c r="AB7" i="16"/>
  <c r="AC7" i="16"/>
  <c r="AB8" i="16"/>
  <c r="AC8" i="16"/>
  <c r="AB9" i="16"/>
  <c r="AC9" i="16"/>
  <c r="AB10" i="16"/>
  <c r="AC10" i="16"/>
  <c r="AB11" i="16"/>
  <c r="AC11" i="16"/>
  <c r="AB12" i="16"/>
  <c r="AC12" i="16"/>
  <c r="AB13" i="16"/>
  <c r="AC13" i="16"/>
  <c r="AB14" i="16"/>
  <c r="AC14" i="16"/>
  <c r="AB15" i="16"/>
  <c r="AC15" i="16"/>
  <c r="AB16" i="16"/>
  <c r="AC16" i="16"/>
  <c r="AB17" i="16"/>
  <c r="AC17" i="16"/>
  <c r="AC3" i="16"/>
  <c r="AB3" i="16"/>
  <c r="Z4" i="16"/>
  <c r="Z5" i="16"/>
  <c r="Z6" i="16"/>
  <c r="Z7" i="16"/>
  <c r="Z8" i="16"/>
  <c r="Z9" i="16"/>
  <c r="Z10" i="16"/>
  <c r="Z11" i="16"/>
  <c r="Z12" i="16"/>
  <c r="Z13" i="16"/>
  <c r="Z14" i="16"/>
  <c r="Z15" i="16"/>
  <c r="Z16" i="16"/>
  <c r="Z17" i="16"/>
  <c r="Z3" i="16"/>
  <c r="Y4" i="16"/>
  <c r="Y5" i="16"/>
  <c r="Y6" i="16"/>
  <c r="Y7" i="16"/>
  <c r="Y8" i="16"/>
  <c r="Y9" i="16"/>
  <c r="Y10" i="16"/>
  <c r="Y11" i="16"/>
  <c r="Y12" i="16"/>
  <c r="Y13" i="16"/>
  <c r="Y14" i="16"/>
  <c r="Y15" i="16"/>
  <c r="Y16" i="16"/>
  <c r="Y17" i="16"/>
  <c r="Y3" i="16"/>
  <c r="X11" i="16"/>
  <c r="X12" i="16"/>
  <c r="X13" i="16"/>
  <c r="X14" i="16"/>
  <c r="X15" i="16"/>
  <c r="X16" i="16"/>
  <c r="X17" i="16"/>
  <c r="X4" i="16"/>
  <c r="X5" i="16"/>
  <c r="X6" i="16"/>
  <c r="X7" i="16"/>
  <c r="X8" i="16"/>
  <c r="X9" i="16"/>
  <c r="X10" i="16"/>
  <c r="X3" i="16"/>
  <c r="J103" i="10"/>
  <c r="J104" i="10" s="1"/>
  <c r="E103" i="10"/>
  <c r="F103" i="10"/>
  <c r="G103" i="10"/>
  <c r="H103" i="10"/>
  <c r="I103" i="10"/>
  <c r="I104" i="10" s="1"/>
  <c r="K103" i="10"/>
  <c r="K104" i="10" s="1"/>
  <c r="L103" i="10"/>
  <c r="L104" i="10" s="1"/>
  <c r="M103" i="10"/>
  <c r="N103" i="10"/>
  <c r="D103" i="10"/>
  <c r="H104" i="10" l="1"/>
  <c r="I94" i="23" s="1"/>
  <c r="I93" i="23"/>
  <c r="C93" i="16"/>
  <c r="C93" i="23"/>
  <c r="J93" i="23"/>
  <c r="F104" i="10"/>
  <c r="H94" i="23" s="1"/>
  <c r="H93" i="23"/>
  <c r="E104" i="10"/>
  <c r="G94" i="23" s="1"/>
  <c r="G93" i="23"/>
  <c r="G104" i="10"/>
  <c r="F94" i="23" s="1"/>
  <c r="F93" i="23"/>
  <c r="D104" i="10"/>
  <c r="E93" i="23"/>
  <c r="O104" i="10"/>
  <c r="M104" i="10"/>
  <c r="N104" i="10"/>
  <c r="AC1" i="16"/>
  <c r="B2" i="17"/>
  <c r="F20" i="8"/>
  <c r="E20" i="8"/>
  <c r="F19" i="8"/>
  <c r="E19" i="8"/>
  <c r="F18" i="8"/>
  <c r="F17" i="8"/>
  <c r="E17" i="8"/>
  <c r="F16" i="8"/>
  <c r="E16" i="8"/>
  <c r="F15" i="8"/>
  <c r="E15" i="8"/>
  <c r="F14" i="8"/>
  <c r="E14" i="8"/>
  <c r="F13" i="8"/>
  <c r="E13" i="8"/>
  <c r="F12" i="8"/>
  <c r="E12" i="8"/>
  <c r="F11" i="8"/>
  <c r="E11" i="8"/>
  <c r="F10" i="8"/>
  <c r="E10" i="8"/>
  <c r="F9" i="8"/>
  <c r="E9" i="8"/>
  <c r="F8" i="8"/>
  <c r="E8" i="8"/>
  <c r="F7" i="8"/>
  <c r="A2" i="8"/>
  <c r="A1" i="8"/>
  <c r="A15" i="16"/>
  <c r="A14" i="16"/>
  <c r="A13" i="16"/>
  <c r="A12" i="16"/>
  <c r="A11" i="16"/>
  <c r="A10" i="16"/>
  <c r="A9" i="16"/>
  <c r="A8" i="16"/>
  <c r="A7" i="16"/>
  <c r="A6" i="16"/>
  <c r="A5" i="16"/>
  <c r="A4" i="16"/>
  <c r="A3" i="16"/>
  <c r="B2" i="10"/>
  <c r="B1" i="10"/>
  <c r="E94" i="23" l="1"/>
  <c r="C94" i="16"/>
  <c r="C94" i="23"/>
  <c r="J94" i="23"/>
  <c r="I53" i="10"/>
  <c r="M53" i="10"/>
  <c r="L53" i="10"/>
  <c r="H53" i="10"/>
  <c r="J53" i="10"/>
  <c r="C103" i="10"/>
  <c r="D93" i="23" s="1"/>
  <c r="K53" i="10"/>
  <c r="F53" i="10"/>
  <c r="H43" i="23" s="1"/>
  <c r="G53" i="10"/>
  <c r="D53" i="10"/>
  <c r="E53" i="10"/>
  <c r="N2" i="16" a="1"/>
  <c r="N2" i="16" s="1"/>
  <c r="D2" i="16" a="1"/>
  <c r="C33" i="10"/>
  <c r="D23" i="23" s="1"/>
  <c r="C25" i="10"/>
  <c r="D15" i="23" s="1"/>
  <c r="G10" i="8"/>
  <c r="G18" i="8"/>
  <c r="G11" i="8"/>
  <c r="G19" i="8"/>
  <c r="G8" i="8"/>
  <c r="G16" i="8"/>
  <c r="G13" i="8"/>
  <c r="G14" i="8"/>
  <c r="G9" i="8"/>
  <c r="G12" i="8"/>
  <c r="G7" i="8"/>
  <c r="G17" i="8"/>
  <c r="G20" i="8"/>
  <c r="G15" i="8"/>
  <c r="I43" i="23" l="1"/>
  <c r="G43" i="23"/>
  <c r="J110" i="16"/>
  <c r="J94" i="16"/>
  <c r="J86" i="16"/>
  <c r="J78" i="16"/>
  <c r="J70" i="16"/>
  <c r="J62" i="16"/>
  <c r="J54" i="16"/>
  <c r="J46" i="16"/>
  <c r="J38" i="16"/>
  <c r="J22" i="16"/>
  <c r="J14" i="16"/>
  <c r="J6" i="16"/>
  <c r="J109" i="16"/>
  <c r="J101" i="16"/>
  <c r="J93" i="16"/>
  <c r="J85" i="16"/>
  <c r="J77" i="16"/>
  <c r="J69" i="16"/>
  <c r="J61" i="16"/>
  <c r="J53" i="16"/>
  <c r="J45" i="16"/>
  <c r="J37" i="16"/>
  <c r="J29" i="16"/>
  <c r="J21" i="16"/>
  <c r="J13" i="16"/>
  <c r="J5" i="16"/>
  <c r="J106" i="16"/>
  <c r="J90" i="16"/>
  <c r="J82" i="16"/>
  <c r="J58" i="16"/>
  <c r="J89" i="16"/>
  <c r="J73" i="16"/>
  <c r="J57" i="16"/>
  <c r="J108" i="16"/>
  <c r="J100" i="16"/>
  <c r="J92" i="16"/>
  <c r="J84" i="16"/>
  <c r="J76" i="16"/>
  <c r="J68" i="16"/>
  <c r="J60" i="16"/>
  <c r="J52" i="16"/>
  <c r="J44" i="16"/>
  <c r="J36" i="16"/>
  <c r="J28" i="16"/>
  <c r="J20" i="16"/>
  <c r="J12" i="16"/>
  <c r="J4" i="16"/>
  <c r="J74" i="16"/>
  <c r="J26" i="16"/>
  <c r="J97" i="16"/>
  <c r="J81" i="16"/>
  <c r="J65" i="16"/>
  <c r="J49" i="16"/>
  <c r="J33" i="16"/>
  <c r="J25" i="16"/>
  <c r="J9" i="16"/>
  <c r="J107" i="16"/>
  <c r="J91" i="16"/>
  <c r="J83" i="16"/>
  <c r="J75" i="16"/>
  <c r="J67" i="16"/>
  <c r="J59" i="16"/>
  <c r="J51" i="16"/>
  <c r="J35" i="16"/>
  <c r="J27" i="16"/>
  <c r="J19" i="16"/>
  <c r="J98" i="16"/>
  <c r="J66" i="16"/>
  <c r="J50" i="16"/>
  <c r="J34" i="16"/>
  <c r="J18" i="16"/>
  <c r="J104" i="16"/>
  <c r="J96" i="16"/>
  <c r="J88" i="16"/>
  <c r="J80" i="16"/>
  <c r="J72" i="16"/>
  <c r="J64" i="16"/>
  <c r="J56" i="16"/>
  <c r="J48" i="16"/>
  <c r="J40" i="16"/>
  <c r="J32" i="16"/>
  <c r="J8" i="16"/>
  <c r="J103" i="16"/>
  <c r="J95" i="16"/>
  <c r="J87" i="16"/>
  <c r="J79" i="16"/>
  <c r="J71" i="16"/>
  <c r="J63" i="16"/>
  <c r="J55" i="16"/>
  <c r="J47" i="16"/>
  <c r="J39" i="16"/>
  <c r="J31" i="16"/>
  <c r="J23" i="16"/>
  <c r="J15" i="16"/>
  <c r="J7" i="16"/>
  <c r="J105" i="16"/>
  <c r="J41" i="16"/>
  <c r="J17" i="16"/>
  <c r="I108" i="16"/>
  <c r="I104" i="16"/>
  <c r="I100" i="16"/>
  <c r="I96" i="16"/>
  <c r="I92" i="16"/>
  <c r="I88" i="16"/>
  <c r="I84" i="16"/>
  <c r="I80" i="16"/>
  <c r="I76" i="16"/>
  <c r="I72" i="16"/>
  <c r="I68" i="16"/>
  <c r="I64" i="16"/>
  <c r="I60" i="16"/>
  <c r="I56" i="16"/>
  <c r="I52" i="16"/>
  <c r="I48" i="16"/>
  <c r="I44" i="16"/>
  <c r="I40" i="16"/>
  <c r="I36" i="16"/>
  <c r="I32" i="16"/>
  <c r="I28" i="16"/>
  <c r="I24" i="16"/>
  <c r="I20" i="16"/>
  <c r="I16" i="16"/>
  <c r="I12" i="16"/>
  <c r="I8" i="16"/>
  <c r="I4" i="16"/>
  <c r="I110" i="16"/>
  <c r="I98" i="16"/>
  <c r="I90" i="16"/>
  <c r="I82" i="16"/>
  <c r="I74" i="16"/>
  <c r="I66" i="16"/>
  <c r="I58" i="16"/>
  <c r="I50" i="16"/>
  <c r="I42" i="16"/>
  <c r="I34" i="16"/>
  <c r="I22" i="16"/>
  <c r="I18" i="16"/>
  <c r="I6" i="16"/>
  <c r="I105" i="16"/>
  <c r="I89" i="16"/>
  <c r="I81" i="16"/>
  <c r="I69" i="16"/>
  <c r="I53" i="16"/>
  <c r="I37" i="16"/>
  <c r="I21" i="16"/>
  <c r="I9" i="16"/>
  <c r="I106" i="16"/>
  <c r="I94" i="16"/>
  <c r="I86" i="16"/>
  <c r="I78" i="16"/>
  <c r="I70" i="16"/>
  <c r="I62" i="16"/>
  <c r="I54" i="16"/>
  <c r="I46" i="16"/>
  <c r="I38" i="16"/>
  <c r="I30" i="16"/>
  <c r="I26" i="16"/>
  <c r="I14" i="16"/>
  <c r="I101" i="16"/>
  <c r="I57" i="16"/>
  <c r="I29" i="16"/>
  <c r="I5" i="16"/>
  <c r="I107" i="16"/>
  <c r="I103" i="16"/>
  <c r="I99" i="16"/>
  <c r="I95" i="16"/>
  <c r="I91" i="16"/>
  <c r="I87" i="16"/>
  <c r="I83" i="16"/>
  <c r="I79" i="16"/>
  <c r="I75" i="16"/>
  <c r="I71" i="16"/>
  <c r="I67" i="16"/>
  <c r="I63" i="16"/>
  <c r="I59" i="16"/>
  <c r="I55" i="16"/>
  <c r="I51" i="16"/>
  <c r="I47" i="16"/>
  <c r="I43" i="16"/>
  <c r="I39" i="16"/>
  <c r="I35" i="16"/>
  <c r="I31" i="16"/>
  <c r="I27" i="16"/>
  <c r="I23" i="16"/>
  <c r="I19" i="16"/>
  <c r="I15" i="16"/>
  <c r="I11" i="16"/>
  <c r="I7" i="16"/>
  <c r="I3" i="16"/>
  <c r="I10" i="16"/>
  <c r="I97" i="16"/>
  <c r="I93" i="16"/>
  <c r="I85" i="16"/>
  <c r="I73" i="16"/>
  <c r="I61" i="16"/>
  <c r="I45" i="16"/>
  <c r="I33" i="16"/>
  <c r="I17" i="16"/>
  <c r="I109" i="16"/>
  <c r="I77" i="16"/>
  <c r="I65" i="16"/>
  <c r="I49" i="16"/>
  <c r="I41" i="16"/>
  <c r="I25" i="16"/>
  <c r="I13" i="16"/>
  <c r="H108" i="16"/>
  <c r="H100" i="16"/>
  <c r="H92" i="16"/>
  <c r="H84" i="16"/>
  <c r="H76" i="16"/>
  <c r="H68" i="16"/>
  <c r="H60" i="16"/>
  <c r="H52" i="16"/>
  <c r="H44" i="16"/>
  <c r="H36" i="16"/>
  <c r="H28" i="16"/>
  <c r="H20" i="16"/>
  <c r="H12" i="16"/>
  <c r="H4" i="16"/>
  <c r="H29" i="16"/>
  <c r="H55" i="16"/>
  <c r="H47" i="16"/>
  <c r="H105" i="16"/>
  <c r="H97" i="16"/>
  <c r="H89" i="16"/>
  <c r="H81" i="16"/>
  <c r="H73" i="16"/>
  <c r="H65" i="16"/>
  <c r="H57" i="16"/>
  <c r="H49" i="16"/>
  <c r="H41" i="16"/>
  <c r="H33" i="16"/>
  <c r="H25" i="16"/>
  <c r="H17" i="16"/>
  <c r="H9" i="16"/>
  <c r="H93" i="16"/>
  <c r="H53" i="16"/>
  <c r="H15" i="16"/>
  <c r="H7" i="16"/>
  <c r="H110" i="16"/>
  <c r="H94" i="16"/>
  <c r="H86" i="16"/>
  <c r="H78" i="16"/>
  <c r="H70" i="16"/>
  <c r="H62" i="16"/>
  <c r="H54" i="16"/>
  <c r="H46" i="16"/>
  <c r="H38" i="16"/>
  <c r="H30" i="16"/>
  <c r="H22" i="16"/>
  <c r="H14" i="16"/>
  <c r="H6" i="16"/>
  <c r="H101" i="16"/>
  <c r="H21" i="16"/>
  <c r="H13" i="16"/>
  <c r="H107" i="16"/>
  <c r="H91" i="16"/>
  <c r="H83" i="16"/>
  <c r="H75" i="16"/>
  <c r="H67" i="16"/>
  <c r="H59" i="16"/>
  <c r="H51" i="16"/>
  <c r="H43" i="16"/>
  <c r="H35" i="16"/>
  <c r="H27" i="16"/>
  <c r="H19" i="16"/>
  <c r="H11" i="16"/>
  <c r="H3" i="16"/>
  <c r="H56" i="16"/>
  <c r="H48" i="16"/>
  <c r="H40" i="16"/>
  <c r="H32" i="16"/>
  <c r="H24" i="16"/>
  <c r="H16" i="16"/>
  <c r="H77" i="16"/>
  <c r="H69" i="16"/>
  <c r="H45" i="16"/>
  <c r="H5" i="16"/>
  <c r="H87" i="16"/>
  <c r="H104" i="16"/>
  <c r="H96" i="16"/>
  <c r="H88" i="16"/>
  <c r="H80" i="16"/>
  <c r="H72" i="16"/>
  <c r="H64" i="16"/>
  <c r="H8" i="16"/>
  <c r="H109" i="16"/>
  <c r="H85" i="16"/>
  <c r="H61" i="16"/>
  <c r="H37" i="16"/>
  <c r="H79" i="16"/>
  <c r="H23" i="16"/>
  <c r="H103" i="16"/>
  <c r="H95" i="16"/>
  <c r="H39" i="16"/>
  <c r="H31" i="16"/>
  <c r="H106" i="16"/>
  <c r="H98" i="16"/>
  <c r="H90" i="16"/>
  <c r="H82" i="16"/>
  <c r="H74" i="16"/>
  <c r="H66" i="16"/>
  <c r="H58" i="16"/>
  <c r="H50" i="16"/>
  <c r="H42" i="16"/>
  <c r="H34" i="16"/>
  <c r="H26" i="16"/>
  <c r="H18" i="16"/>
  <c r="H10" i="16"/>
  <c r="H71" i="16"/>
  <c r="H63" i="16"/>
  <c r="G76" i="16"/>
  <c r="G60" i="16"/>
  <c r="G48" i="16"/>
  <c r="G38" i="16"/>
  <c r="G30" i="16"/>
  <c r="G24" i="16"/>
  <c r="G14" i="16"/>
  <c r="G6" i="16"/>
  <c r="G108" i="16"/>
  <c r="G100" i="16"/>
  <c r="G96" i="16"/>
  <c r="G92" i="16"/>
  <c r="G88" i="16"/>
  <c r="G84" i="16"/>
  <c r="G80" i="16"/>
  <c r="G74" i="16"/>
  <c r="G70" i="16"/>
  <c r="G66" i="16"/>
  <c r="G58" i="16"/>
  <c r="G54" i="16"/>
  <c r="G50" i="16"/>
  <c r="G40" i="16"/>
  <c r="G34" i="16"/>
  <c r="G26" i="16"/>
  <c r="G18" i="16"/>
  <c r="G8" i="16"/>
  <c r="G109" i="16"/>
  <c r="G107" i="16"/>
  <c r="G105" i="16"/>
  <c r="G103" i="16"/>
  <c r="G101" i="16"/>
  <c r="G99" i="16"/>
  <c r="G97" i="16"/>
  <c r="G95" i="16"/>
  <c r="G93" i="16"/>
  <c r="G91" i="16"/>
  <c r="G89" i="16"/>
  <c r="G87" i="16"/>
  <c r="G85" i="16"/>
  <c r="G83" i="16"/>
  <c r="G81" i="16"/>
  <c r="G79" i="16"/>
  <c r="G77" i="16"/>
  <c r="G75" i="16"/>
  <c r="G73" i="16"/>
  <c r="G71" i="16"/>
  <c r="G69" i="16"/>
  <c r="G67" i="16"/>
  <c r="G65" i="16"/>
  <c r="G63" i="16"/>
  <c r="G61" i="16"/>
  <c r="G59" i="16"/>
  <c r="G57" i="16"/>
  <c r="G55" i="16"/>
  <c r="G53" i="16"/>
  <c r="G51" i="16"/>
  <c r="G49" i="16"/>
  <c r="G47" i="16"/>
  <c r="G45" i="16"/>
  <c r="G43" i="16"/>
  <c r="G41" i="16"/>
  <c r="G39" i="16"/>
  <c r="G37" i="16"/>
  <c r="G35" i="16"/>
  <c r="G33" i="16"/>
  <c r="G31" i="16"/>
  <c r="G29" i="16"/>
  <c r="G27" i="16"/>
  <c r="G25" i="16"/>
  <c r="G23" i="16"/>
  <c r="G21" i="16"/>
  <c r="G19" i="16"/>
  <c r="G17" i="16"/>
  <c r="G15" i="16"/>
  <c r="G13" i="16"/>
  <c r="G11" i="16"/>
  <c r="G9" i="16"/>
  <c r="G7" i="16"/>
  <c r="G5" i="16"/>
  <c r="G3" i="16"/>
  <c r="G106" i="16"/>
  <c r="G98" i="16"/>
  <c r="G94" i="16"/>
  <c r="G90" i="16"/>
  <c r="G86" i="16"/>
  <c r="G82" i="16"/>
  <c r="G78" i="16"/>
  <c r="G72" i="16"/>
  <c r="G68" i="16"/>
  <c r="G62" i="16"/>
  <c r="G56" i="16"/>
  <c r="G52" i="16"/>
  <c r="G42" i="16"/>
  <c r="G36" i="16"/>
  <c r="G28" i="16"/>
  <c r="G20" i="16"/>
  <c r="G10" i="16"/>
  <c r="G4" i="16"/>
  <c r="G104" i="16"/>
  <c r="G64" i="16"/>
  <c r="G44" i="16"/>
  <c r="G32" i="16"/>
  <c r="G22" i="16"/>
  <c r="G12" i="16"/>
  <c r="G110" i="16"/>
  <c r="G46" i="16"/>
  <c r="G16" i="16"/>
  <c r="F108" i="16"/>
  <c r="E107" i="16"/>
  <c r="E101" i="16"/>
  <c r="F97" i="16"/>
  <c r="E96" i="16"/>
  <c r="F89" i="16"/>
  <c r="E88" i="16"/>
  <c r="F83" i="16"/>
  <c r="E82" i="16"/>
  <c r="F78" i="16"/>
  <c r="F74" i="16"/>
  <c r="F67" i="16"/>
  <c r="E66" i="16"/>
  <c r="F59" i="16"/>
  <c r="E58" i="16"/>
  <c r="E53" i="16"/>
  <c r="F49" i="16"/>
  <c r="F36" i="16"/>
  <c r="E35" i="16"/>
  <c r="F28" i="16"/>
  <c r="E27" i="16"/>
  <c r="E36" i="16"/>
  <c r="F29" i="16"/>
  <c r="E105" i="16"/>
  <c r="F73" i="16"/>
  <c r="F48" i="16"/>
  <c r="F34" i="16"/>
  <c r="F96" i="16"/>
  <c r="E26" i="16"/>
  <c r="F22" i="16"/>
  <c r="F18" i="16"/>
  <c r="F109" i="16"/>
  <c r="E108" i="16"/>
  <c r="E97" i="16"/>
  <c r="F90" i="16"/>
  <c r="E89" i="16"/>
  <c r="F84" i="16"/>
  <c r="E83" i="16"/>
  <c r="F79" i="16"/>
  <c r="F68" i="16"/>
  <c r="E67" i="16"/>
  <c r="F60" i="16"/>
  <c r="E59" i="16"/>
  <c r="F37" i="16"/>
  <c r="E28" i="16"/>
  <c r="F19" i="16"/>
  <c r="F7" i="16"/>
  <c r="F106" i="16"/>
  <c r="F95" i="16"/>
  <c r="F81" i="16"/>
  <c r="E56" i="16"/>
  <c r="E41" i="16"/>
  <c r="F82" i="16"/>
  <c r="F66" i="16"/>
  <c r="F35" i="16"/>
  <c r="F110" i="16"/>
  <c r="E109" i="16"/>
  <c r="F98" i="16"/>
  <c r="F91" i="16"/>
  <c r="E90" i="16"/>
  <c r="F85" i="16"/>
  <c r="E84" i="16"/>
  <c r="E79" i="16"/>
  <c r="F75" i="16"/>
  <c r="F69" i="16"/>
  <c r="E68" i="16"/>
  <c r="F61" i="16"/>
  <c r="E60" i="16"/>
  <c r="F54" i="16"/>
  <c r="F50" i="16"/>
  <c r="F44" i="16"/>
  <c r="F38" i="16"/>
  <c r="E37" i="16"/>
  <c r="F30" i="16"/>
  <c r="E29" i="16"/>
  <c r="F23" i="16"/>
  <c r="F15" i="16"/>
  <c r="F45" i="16"/>
  <c r="E44" i="16"/>
  <c r="F39" i="16"/>
  <c r="E38" i="16"/>
  <c r="F31" i="16"/>
  <c r="F20" i="16"/>
  <c r="F8" i="16"/>
  <c r="F4" i="16"/>
  <c r="F32" i="16"/>
  <c r="F24" i="16"/>
  <c r="E63" i="16"/>
  <c r="F25" i="16"/>
  <c r="F21" i="16"/>
  <c r="F13" i="16"/>
  <c r="F9" i="16"/>
  <c r="E72" i="16"/>
  <c r="E47" i="16"/>
  <c r="E33" i="16"/>
  <c r="E106" i="16"/>
  <c r="F58" i="16"/>
  <c r="F53" i="16"/>
  <c r="E48" i="16"/>
  <c r="F27" i="16"/>
  <c r="E110" i="16"/>
  <c r="F103" i="16"/>
  <c r="F92" i="16"/>
  <c r="E91" i="16"/>
  <c r="F86" i="16"/>
  <c r="E85" i="16"/>
  <c r="F70" i="16"/>
  <c r="E69" i="16"/>
  <c r="F62" i="16"/>
  <c r="E61" i="16"/>
  <c r="F12" i="16"/>
  <c r="F40" i="16"/>
  <c r="E31" i="16"/>
  <c r="E12" i="16"/>
  <c r="F94" i="16"/>
  <c r="E93" i="16"/>
  <c r="F72" i="16"/>
  <c r="E71" i="16"/>
  <c r="F41" i="16"/>
  <c r="E40" i="16"/>
  <c r="F17" i="16"/>
  <c r="E94" i="16"/>
  <c r="F65" i="16"/>
  <c r="F52" i="16"/>
  <c r="E17" i="16"/>
  <c r="F107" i="16"/>
  <c r="F88" i="16"/>
  <c r="F14" i="16"/>
  <c r="F104" i="16"/>
  <c r="E103" i="16"/>
  <c r="F93" i="16"/>
  <c r="E92" i="16"/>
  <c r="E86" i="16"/>
  <c r="F80" i="16"/>
  <c r="F76" i="16"/>
  <c r="F71" i="16"/>
  <c r="E70" i="16"/>
  <c r="F63" i="16"/>
  <c r="E62" i="16"/>
  <c r="F55" i="16"/>
  <c r="F51" i="16"/>
  <c r="F46" i="16"/>
  <c r="E45" i="16"/>
  <c r="E39" i="16"/>
  <c r="F16" i="16"/>
  <c r="F105" i="16"/>
  <c r="E104" i="16"/>
  <c r="F64" i="16"/>
  <c r="F56" i="16"/>
  <c r="F47" i="16"/>
  <c r="E46" i="16"/>
  <c r="F33" i="16"/>
  <c r="E32" i="16"/>
  <c r="F5" i="16"/>
  <c r="F87" i="16"/>
  <c r="F77" i="16"/>
  <c r="E64" i="16"/>
  <c r="E25" i="16"/>
  <c r="E34" i="16"/>
  <c r="E65" i="16"/>
  <c r="F100" i="16"/>
  <c r="F57" i="16"/>
  <c r="F42" i="16"/>
  <c r="F26" i="16"/>
  <c r="F101" i="16"/>
  <c r="E95" i="16"/>
  <c r="E57" i="16"/>
  <c r="E100" i="16"/>
  <c r="E73" i="16"/>
  <c r="F6" i="16"/>
  <c r="E74" i="16"/>
  <c r="E49" i="16"/>
  <c r="E77" i="16"/>
  <c r="E78" i="16"/>
  <c r="E76" i="16"/>
  <c r="E51" i="16"/>
  <c r="E75" i="16"/>
  <c r="E50" i="16"/>
  <c r="E98" i="16"/>
  <c r="E52" i="16"/>
  <c r="E54" i="16"/>
  <c r="E20" i="16"/>
  <c r="E7" i="16"/>
  <c r="E9" i="16"/>
  <c r="E18" i="16"/>
  <c r="E19" i="16"/>
  <c r="E6" i="16"/>
  <c r="E5" i="16"/>
  <c r="E80" i="16"/>
  <c r="E22" i="16"/>
  <c r="E13" i="16"/>
  <c r="E4" i="16"/>
  <c r="E14" i="16"/>
  <c r="E21" i="16"/>
  <c r="E8" i="16"/>
  <c r="E81" i="16"/>
  <c r="E55" i="16"/>
  <c r="E23" i="16"/>
  <c r="E15" i="16"/>
  <c r="E87" i="16"/>
  <c r="O52" i="10"/>
  <c r="O40" i="10"/>
  <c r="E30" i="16" s="1"/>
  <c r="O34" i="10"/>
  <c r="E24" i="23" s="1"/>
  <c r="G4" i="8"/>
  <c r="O26" i="10"/>
  <c r="E16" i="23" s="1"/>
  <c r="C104" i="10"/>
  <c r="D94" i="23" s="1"/>
  <c r="H99" i="23"/>
  <c r="D2" i="16"/>
  <c r="J42" i="16" l="1"/>
  <c r="E42" i="23"/>
  <c r="E42" i="16"/>
  <c r="J30" i="16"/>
  <c r="E30" i="23"/>
  <c r="C42" i="23"/>
  <c r="J42" i="23"/>
  <c r="C16" i="23"/>
  <c r="J16" i="23"/>
  <c r="J16" i="16"/>
  <c r="H99" i="16"/>
  <c r="I99" i="23"/>
  <c r="C30" i="16"/>
  <c r="C30" i="23"/>
  <c r="J30" i="23"/>
  <c r="G99" i="23"/>
  <c r="C24" i="23"/>
  <c r="J24" i="23"/>
  <c r="J24" i="16"/>
  <c r="D106" i="16"/>
  <c r="D100" i="16"/>
  <c r="D95" i="16"/>
  <c r="D73" i="16"/>
  <c r="D65" i="16"/>
  <c r="D57" i="16"/>
  <c r="D48" i="16"/>
  <c r="D42" i="16"/>
  <c r="D34" i="16"/>
  <c r="D26" i="16"/>
  <c r="D22" i="16"/>
  <c r="D18" i="16"/>
  <c r="D14" i="16"/>
  <c r="D6" i="16"/>
  <c r="D53" i="16"/>
  <c r="D49" i="16"/>
  <c r="D27" i="16"/>
  <c r="D46" i="16"/>
  <c r="D9" i="16"/>
  <c r="D107" i="16"/>
  <c r="D101" i="16"/>
  <c r="D96" i="16"/>
  <c r="D88" i="16"/>
  <c r="D82" i="16"/>
  <c r="D78" i="16"/>
  <c r="D74" i="16"/>
  <c r="D66" i="16"/>
  <c r="D58" i="16"/>
  <c r="D35" i="16"/>
  <c r="D93" i="16"/>
  <c r="D5" i="16"/>
  <c r="D94" i="16"/>
  <c r="D64" i="16"/>
  <c r="D17" i="16"/>
  <c r="D108" i="16"/>
  <c r="D97" i="16"/>
  <c r="D89" i="16"/>
  <c r="D83" i="16"/>
  <c r="D67" i="16"/>
  <c r="D59" i="16"/>
  <c r="D36" i="16"/>
  <c r="D28" i="16"/>
  <c r="D19" i="16"/>
  <c r="D7" i="16"/>
  <c r="D3" i="16"/>
  <c r="D37" i="16"/>
  <c r="D29" i="16"/>
  <c r="D30" i="16"/>
  <c r="D8" i="16"/>
  <c r="D70" i="16"/>
  <c r="D51" i="16"/>
  <c r="D24" i="16"/>
  <c r="D16" i="16"/>
  <c r="D12" i="16"/>
  <c r="D72" i="16"/>
  <c r="D41" i="16"/>
  <c r="D109" i="16"/>
  <c r="D98" i="16"/>
  <c r="D90" i="16"/>
  <c r="D84" i="16"/>
  <c r="D79" i="16"/>
  <c r="D75" i="16"/>
  <c r="D68" i="16"/>
  <c r="D60" i="16"/>
  <c r="D50" i="16"/>
  <c r="D11" i="16"/>
  <c r="D20" i="16"/>
  <c r="D92" i="16"/>
  <c r="D39" i="16"/>
  <c r="D104" i="16"/>
  <c r="D63" i="16"/>
  <c r="D32" i="16"/>
  <c r="D21" i="16"/>
  <c r="D110" i="16"/>
  <c r="D91" i="16"/>
  <c r="D85" i="16"/>
  <c r="D69" i="16"/>
  <c r="D61" i="16"/>
  <c r="D44" i="16"/>
  <c r="D38" i="16"/>
  <c r="D4" i="16"/>
  <c r="D103" i="16"/>
  <c r="D86" i="16"/>
  <c r="D76" i="16"/>
  <c r="D62" i="16"/>
  <c r="D55" i="16"/>
  <c r="D45" i="16"/>
  <c r="D31" i="16"/>
  <c r="D40" i="16"/>
  <c r="D81" i="16"/>
  <c r="D77" i="16"/>
  <c r="D56" i="16"/>
  <c r="D52" i="16"/>
  <c r="D47" i="16"/>
  <c r="D33" i="16"/>
  <c r="D71" i="16"/>
  <c r="D13" i="16"/>
  <c r="D105" i="16"/>
  <c r="D25" i="16"/>
  <c r="D80" i="16"/>
  <c r="D54" i="16"/>
  <c r="D87" i="16"/>
  <c r="D23" i="16"/>
  <c r="D15" i="16"/>
  <c r="C24" i="16"/>
  <c r="E24" i="16"/>
  <c r="C16" i="16"/>
  <c r="E16" i="16"/>
  <c r="C42" i="16"/>
  <c r="B115" i="10"/>
  <c r="C2" i="17"/>
  <c r="H102" i="23" l="1"/>
  <c r="H102" i="16"/>
  <c r="I102" i="23"/>
  <c r="I102" i="16"/>
  <c r="G102" i="23"/>
  <c r="G102" i="16"/>
  <c r="C20" i="10"/>
  <c r="O13" i="10"/>
  <c r="E3" i="23" s="1"/>
  <c r="J3" i="23" l="1"/>
  <c r="J3" i="16"/>
  <c r="E3" i="16"/>
  <c r="C3" i="23"/>
  <c r="F3" i="23"/>
  <c r="F3" i="16"/>
  <c r="D10" i="16"/>
  <c r="D10" i="23"/>
  <c r="O20" i="10"/>
  <c r="E10" i="23" s="1"/>
  <c r="C53" i="10"/>
  <c r="C109" i="10" s="1"/>
  <c r="C3" i="16"/>
  <c r="J10" i="23" l="1"/>
  <c r="J10" i="16"/>
  <c r="D43" i="16"/>
  <c r="D43" i="23"/>
  <c r="E10" i="16"/>
  <c r="C10" i="23"/>
  <c r="F10" i="23"/>
  <c r="F10" i="16"/>
  <c r="C10" i="16"/>
  <c r="O21" i="10"/>
  <c r="E11" i="23" s="1"/>
  <c r="O53" i="10"/>
  <c r="E43" i="23" s="1"/>
  <c r="J11" i="23" l="1"/>
  <c r="J11" i="16"/>
  <c r="J43" i="23"/>
  <c r="J43" i="16"/>
  <c r="E43" i="16"/>
  <c r="C43" i="23"/>
  <c r="F43" i="23"/>
  <c r="F43" i="16"/>
  <c r="E11" i="16"/>
  <c r="C11" i="23"/>
  <c r="F11" i="23"/>
  <c r="F11" i="16"/>
  <c r="C11" i="16"/>
  <c r="C43" i="16"/>
  <c r="E2" i="17"/>
  <c r="M4" i="23" l="1" a="1"/>
  <c r="M4" i="23" s="1"/>
  <c r="D99" i="16"/>
  <c r="D99" i="23"/>
  <c r="E99" i="23"/>
  <c r="J99" i="23" l="1"/>
  <c r="J99" i="16"/>
  <c r="D102" i="16"/>
  <c r="D102" i="23"/>
  <c r="E99" i="16"/>
  <c r="C99" i="23"/>
  <c r="F99" i="23"/>
  <c r="F99" i="16"/>
  <c r="C99" i="16"/>
  <c r="E102" i="23"/>
  <c r="J102" i="23" l="1"/>
  <c r="J102" i="16"/>
  <c r="E102" i="16"/>
  <c r="F102" i="23"/>
  <c r="F102" i="16"/>
  <c r="A4" i="8"/>
  <c r="B112" i="10"/>
  <c r="C102" i="16" s="1"/>
  <c r="C102" i="23" l="1"/>
  <c r="V4" i="23" s="1" a="1"/>
  <c r="V4" i="23" s="1"/>
  <c r="M4" i="16" a="1"/>
  <c r="M4"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Norgaard, Adeline S.</author>
  </authors>
  <commentList>
    <comment ref="D16" authorId="0" shapeId="0" xr:uid="{BAF2CC02-A080-42B8-9386-946D71F8799F}">
      <text>
        <r>
          <rPr>
            <b/>
            <sz val="12"/>
            <color indexed="81"/>
            <rFont val="Avenir Next LT Pro"/>
            <family val="2"/>
          </rPr>
          <t xml:space="preserve">Auto Populates
</t>
        </r>
        <r>
          <rPr>
            <sz val="12"/>
            <color indexed="81"/>
            <rFont val="Avenir Next LT Pro"/>
            <family val="2"/>
          </rPr>
          <t>City automatically populates based on Zip Code.</t>
        </r>
      </text>
    </comment>
    <comment ref="D18" authorId="0" shapeId="0" xr:uid="{68BA4443-8640-4515-A26E-F1E05B175378}">
      <text>
        <r>
          <rPr>
            <b/>
            <sz val="12"/>
            <color indexed="81"/>
            <rFont val="Avenir Next LT Pro"/>
            <family val="2"/>
          </rPr>
          <t xml:space="preserve">Auto Populates
</t>
        </r>
        <r>
          <rPr>
            <sz val="12"/>
            <color indexed="81"/>
            <rFont val="Avenir Next LT Pro"/>
            <family val="2"/>
          </rPr>
          <t>County automatically populates based on Zip Code.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Norgaard, Adeline S.</author>
  </authors>
  <commentList>
    <comment ref="C20" authorId="0" shapeId="0" xr:uid="{13AEA3D7-EC7D-4861-B453-C240C5C17F36}">
      <text>
        <r>
          <rPr>
            <sz val="11"/>
            <color indexed="81"/>
            <rFont val="Avenir Next LT Pro"/>
            <family val="2"/>
          </rPr>
          <t>Any cell with a dash "-" is a total and is automatically calculated</t>
        </r>
        <r>
          <rPr>
            <sz val="9"/>
            <color indexed="81"/>
            <rFont val="Tahoma"/>
            <family val="2"/>
          </rPr>
          <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Norgaard, Adeline S.</author>
  </authors>
  <commentList>
    <comment ref="G4" authorId="0" shapeId="0" xr:uid="{1A16E177-4E17-436E-9268-6575ADCF8796}">
      <text>
        <r>
          <rPr>
            <b/>
            <sz val="12"/>
            <color indexed="81"/>
            <rFont val="Avenir Next LT Pro"/>
            <family val="2"/>
          </rPr>
          <t xml:space="preserve">Auto Populates
</t>
        </r>
        <r>
          <rPr>
            <sz val="12"/>
            <color indexed="81"/>
            <rFont val="Avenir Next LT Pro"/>
            <family val="2"/>
          </rPr>
          <t>Totals are automatically calculated.</t>
        </r>
      </text>
    </comment>
    <comment ref="E5" authorId="0" shapeId="0" xr:uid="{20186795-74FD-403F-8641-2F59480C0492}">
      <text>
        <r>
          <rPr>
            <b/>
            <sz val="12"/>
            <color indexed="81"/>
            <rFont val="Avenir Next LT Pro"/>
            <family val="2"/>
          </rPr>
          <t xml:space="preserve">Auto Populates
</t>
        </r>
        <r>
          <rPr>
            <sz val="12"/>
            <color indexed="81"/>
            <rFont val="Avenir Next LT Pro"/>
            <family val="2"/>
          </rPr>
          <t>Total outstanding checks are automatically calculated from table below.</t>
        </r>
      </text>
    </comment>
    <comment ref="F5" authorId="0" shapeId="0" xr:uid="{A06461A5-E032-45A1-A37E-B301A2453EE4}">
      <text>
        <r>
          <rPr>
            <b/>
            <sz val="12"/>
            <color indexed="81"/>
            <rFont val="Avenir Next LT Pro"/>
            <family val="2"/>
          </rPr>
          <t xml:space="preserve">Auto Populates
</t>
        </r>
        <r>
          <rPr>
            <sz val="12"/>
            <color indexed="81"/>
            <rFont val="Avenir Next LT Pro"/>
            <family val="2"/>
          </rPr>
          <t>Total deposits in transit are automatically calculated from table below.</t>
        </r>
      </text>
    </comment>
    <comment ref="G5" authorId="0" shapeId="0" xr:uid="{829AB08F-6E66-486E-8A3D-57DE502854CC}">
      <text>
        <r>
          <rPr>
            <b/>
            <sz val="12"/>
            <color indexed="81"/>
            <rFont val="Avenir Next LT Pro"/>
            <family val="2"/>
          </rPr>
          <t xml:space="preserve">Auto Populates
</t>
        </r>
        <r>
          <rPr>
            <sz val="12"/>
            <color indexed="81"/>
            <rFont val="Avenir Next LT Pro"/>
            <family val="2"/>
          </rPr>
          <t>Ending balance is automatically calculated.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Norgaard, Adeline S.</author>
  </authors>
  <commentList>
    <comment ref="F4" authorId="0" shapeId="0" xr:uid="{012C5154-D065-4175-A8A1-C49F32B99ED5}">
      <text>
        <r>
          <rPr>
            <b/>
            <sz val="12"/>
            <color indexed="81"/>
            <rFont val="Avenir Next LT Pro"/>
            <family val="2"/>
          </rPr>
          <t xml:space="preserve">Auto Populates
</t>
        </r>
        <r>
          <rPr>
            <sz val="12"/>
            <color indexed="81"/>
            <rFont val="Avenir Next LT Pro"/>
            <family val="2"/>
          </rPr>
          <t>Totals are automatically calculated.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tc={93E5A6F8-31E7-48C4-9E8B-538082460072}</author>
    <author>tc={77AB6778-6DB2-421A-8335-8D2D05136382}</author>
    <author>tc={C5EF7364-0222-4346-A399-1759BF8DC4CE}</author>
    <author>tc={D456D38E-84DF-4EAA-9502-95214733D285}</author>
  </authors>
  <commentList>
    <comment ref="L1" authorId="0" shapeId="0" xr:uid="{93E5A6F8-31E7-48C4-9E8B-538082460072}">
      <text>
        <t xml:space="preserve">[Threaded comment]
Your version of Excel allows you to read this threaded comment; however, any edits to it will get removed if the file is opened in a newer version of Excel. Learn more: https://go.microsoft.com/fwlink/?linkid=870924
Comment:
    Pulling data from hidden columns A-I. </t>
      </text>
    </comment>
    <comment ref="B2" authorId="1" shapeId="0" xr:uid="{77AB6778-6DB2-421A-8335-8D2D05136382}">
      <text>
        <t>[Threaded comment]
Your version of Excel allows you to read this threaded comment; however, any edits to it will get removed if the file is opened in a newer version of Excel. Learn more: https://go.microsoft.com/fwlink/?linkid=870924
Comment:
    Assigns sort value to fund types listed on Cover tab.</t>
      </text>
    </comment>
    <comment ref="C2" authorId="2" shapeId="0" xr:uid="{C5EF7364-0222-4346-A399-1759BF8DC4CE}">
      <text>
        <t>[Threaded comment]
Your version of Excel allows you to read this threaded comment; however, any edits to it will get removed if the file is opened in a newer version of Excel. Learn more: https://go.microsoft.com/fwlink/?linkid=870924
Comment:
    If rows are modified on activities tab, drag correct formula in columns C-I down individually to account for row changes.</t>
      </text>
    </comment>
    <comment ref="B17" authorId="3" shapeId="0" xr:uid="{D456D38E-84DF-4EAA-9502-95214733D285}">
      <text>
        <t>[Threaded comment]
Your version of Excel allows you to read this threaded comment; however, any edits to it will get removed if the file is opened in a newer version of Excel. Learn more: https://go.microsoft.com/fwlink/?linkid=870924
Comment:
    Sort order for fund types.</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tc={88FC8B85-5858-45C1-9515-3C010699D036}</author>
    <author>tc={E69BBFC6-1A02-49C5-9A0A-72174AA94EB8}</author>
    <author>tc={7907E12C-281D-439A-A21B-9DCB553A80C2}</author>
    <author>tc={25AA9743-07B5-4862-801D-AD759998AB5E}</author>
  </authors>
  <commentList>
    <comment ref="L1" authorId="0" shapeId="0" xr:uid="{88FC8B85-5858-45C1-9515-3C010699D036}">
      <text>
        <t xml:space="preserve">[Threaded comment]
Your version of Excel allows you to read this threaded comment; however, any edits to it will get removed if the file is opened in a newer version of Excel. Learn more: https://go.microsoft.com/fwlink/?linkid=870924
Comment:
    Pulling data from hidden columns A-I. </t>
      </text>
    </comment>
    <comment ref="B2" authorId="1" shapeId="0" xr:uid="{E69BBFC6-1A02-49C5-9A0A-72174AA94EB8}">
      <text>
        <t>[Threaded comment]
Your version of Excel allows you to read this threaded comment; however, any edits to it will get removed if the file is opened in a newer version of Excel. Learn more: https://go.microsoft.com/fwlink/?linkid=870924
Comment:
    Assigns sort value to fund types listed on Cover tab.</t>
      </text>
    </comment>
    <comment ref="C2" authorId="2" shapeId="0" xr:uid="{7907E12C-281D-439A-A21B-9DCB553A80C2}">
      <text>
        <t>[Threaded comment]
Your version of Excel allows you to read this threaded comment; however, any edits to it will get removed if the file is opened in a newer version of Excel. Learn more: https://go.microsoft.com/fwlink/?linkid=870924
Comment:
    If rows are modified on activities tab, drag correct formula in columns C-I down individually to account for row changes.</t>
      </text>
    </comment>
    <comment ref="B17" authorId="3" shapeId="0" xr:uid="{25AA9743-07B5-4862-801D-AD759998AB5E}">
      <text>
        <t>[Threaded comment]
Your version of Excel allows you to read this threaded comment; however, any edits to it will get removed if the file is opened in a newer version of Excel. Learn more: https://go.microsoft.com/fwlink/?linkid=870924
Comment:
    Sort order for fund types.</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<sst xmlns="http://schemas.openxmlformats.org/spreadsheetml/2006/main" count="2768" uniqueCount="2121">
  <si>
    <t>General Property Taxes</t>
  </si>
  <si>
    <t>City Sales Taxes</t>
  </si>
  <si>
    <t>Oil and Gas Taxes</t>
  </si>
  <si>
    <t>All Other Taxes</t>
  </si>
  <si>
    <t>State Aid Distribution</t>
  </si>
  <si>
    <t>Donations</t>
  </si>
  <si>
    <t>All Other Miscellaneous Receipts</t>
  </si>
  <si>
    <t>Utilities</t>
  </si>
  <si>
    <t>Insurance</t>
  </si>
  <si>
    <t>Police Protection</t>
  </si>
  <si>
    <t>Fire Protection</t>
  </si>
  <si>
    <t>Address</t>
  </si>
  <si>
    <t>City</t>
  </si>
  <si>
    <t>Zip Code</t>
  </si>
  <si>
    <t>Type</t>
  </si>
  <si>
    <t>Account Name</t>
  </si>
  <si>
    <t>Ending Balance</t>
  </si>
  <si>
    <t>Checking</t>
  </si>
  <si>
    <t>Savings</t>
  </si>
  <si>
    <t>CD</t>
  </si>
  <si>
    <t>Money Market</t>
  </si>
  <si>
    <t>Other</t>
  </si>
  <si>
    <t>Receipts</t>
  </si>
  <si>
    <t>Bank/Institution</t>
  </si>
  <si>
    <t>General Fund</t>
  </si>
  <si>
    <t>Year</t>
  </si>
  <si>
    <t>Audit Period</t>
  </si>
  <si>
    <t>March 31st</t>
  </si>
  <si>
    <t>June 30th</t>
  </si>
  <si>
    <t>County</t>
  </si>
  <si>
    <t>Arthur</t>
  </si>
  <si>
    <t>Cass</t>
  </si>
  <si>
    <t>Buffalo</t>
  </si>
  <si>
    <t>Casselton</t>
  </si>
  <si>
    <t>Christine</t>
  </si>
  <si>
    <t>Richland</t>
  </si>
  <si>
    <t>Clifford</t>
  </si>
  <si>
    <t>Traill</t>
  </si>
  <si>
    <t>Cogswell</t>
  </si>
  <si>
    <t>Sargent</t>
  </si>
  <si>
    <t>Colfax</t>
  </si>
  <si>
    <t>Davenport</t>
  </si>
  <si>
    <t>Enderlin</t>
  </si>
  <si>
    <t>Ransom</t>
  </si>
  <si>
    <t>Erie</t>
  </si>
  <si>
    <t>Fairmount</t>
  </si>
  <si>
    <t>Fingal</t>
  </si>
  <si>
    <t>Barnes</t>
  </si>
  <si>
    <t>Forman</t>
  </si>
  <si>
    <t>Fort Ransom</t>
  </si>
  <si>
    <t>Galesburg</t>
  </si>
  <si>
    <t>Gardner</t>
  </si>
  <si>
    <t>Grandin</t>
  </si>
  <si>
    <t>Gwinner</t>
  </si>
  <si>
    <t>Hankinson</t>
  </si>
  <si>
    <t>Harwood</t>
  </si>
  <si>
    <t>Havana</t>
  </si>
  <si>
    <t>Hillsboro</t>
  </si>
  <si>
    <t>Hope</t>
  </si>
  <si>
    <t>Steele</t>
  </si>
  <si>
    <t>Horace</t>
  </si>
  <si>
    <t>Hunter</t>
  </si>
  <si>
    <t>Kathryn</t>
  </si>
  <si>
    <t>Kindred</t>
  </si>
  <si>
    <t>Leonard</t>
  </si>
  <si>
    <t>Lidgerwood</t>
  </si>
  <si>
    <t>Lisbon</t>
  </si>
  <si>
    <t>Mcleod</t>
  </si>
  <si>
    <t>Mantador</t>
  </si>
  <si>
    <t>Mapleton</t>
  </si>
  <si>
    <t>Milnor</t>
  </si>
  <si>
    <t>Mooreton</t>
  </si>
  <si>
    <t>Nome</t>
  </si>
  <si>
    <t>Oriska</t>
  </si>
  <si>
    <t>Page</t>
  </si>
  <si>
    <t>Rutland</t>
  </si>
  <si>
    <t>Sheldon</t>
  </si>
  <si>
    <t>Tower City</t>
  </si>
  <si>
    <t>Valley City</t>
  </si>
  <si>
    <t>Wahpeton</t>
  </si>
  <si>
    <t>Walcott</t>
  </si>
  <si>
    <t>West Fargo</t>
  </si>
  <si>
    <t>Wyndmere</t>
  </si>
  <si>
    <t>Fargo</t>
  </si>
  <si>
    <t>Grand Forks</t>
  </si>
  <si>
    <t>Grand Forks Afb</t>
  </si>
  <si>
    <t>Adams</t>
  </si>
  <si>
    <t>Walsh</t>
  </si>
  <si>
    <t>Aneta</t>
  </si>
  <si>
    <t>Nelson</t>
  </si>
  <si>
    <t>Arvilla</t>
  </si>
  <si>
    <t>Buxton</t>
  </si>
  <si>
    <t>Cavalier</t>
  </si>
  <si>
    <t>Pembina</t>
  </si>
  <si>
    <t>Crystal</t>
  </si>
  <si>
    <t>Drayton</t>
  </si>
  <si>
    <t>Edinburg</t>
  </si>
  <si>
    <t>Emerado</t>
  </si>
  <si>
    <t>Fairdale</t>
  </si>
  <si>
    <t>Finley</t>
  </si>
  <si>
    <t>Fordville</t>
  </si>
  <si>
    <t>Forest River</t>
  </si>
  <si>
    <t>Gilby</t>
  </si>
  <si>
    <t>Grafton</t>
  </si>
  <si>
    <t>Hamilton</t>
  </si>
  <si>
    <t>Hatton</t>
  </si>
  <si>
    <t>Hensel</t>
  </si>
  <si>
    <t>Hoople</t>
  </si>
  <si>
    <t>Langdon</t>
  </si>
  <si>
    <t>Lankin</t>
  </si>
  <si>
    <t>Larimore</t>
  </si>
  <si>
    <t>Mcville</t>
  </si>
  <si>
    <t>Manvel</t>
  </si>
  <si>
    <t>Mayville</t>
  </si>
  <si>
    <t>Mekinock</t>
  </si>
  <si>
    <t>Michigan</t>
  </si>
  <si>
    <t>Minto</t>
  </si>
  <si>
    <t>Mountain</t>
  </si>
  <si>
    <t>Neche</t>
  </si>
  <si>
    <t>Niagara</t>
  </si>
  <si>
    <t>Northwood</t>
  </si>
  <si>
    <t>Osnabrock</t>
  </si>
  <si>
    <t>Park River</t>
  </si>
  <si>
    <t>Petersburg</t>
  </si>
  <si>
    <t>Pisek</t>
  </si>
  <si>
    <t>Portland</t>
  </si>
  <si>
    <t>Reynolds</t>
  </si>
  <si>
    <t>Saint Thomas</t>
  </si>
  <si>
    <t>Sharon</t>
  </si>
  <si>
    <t>Thompson</t>
  </si>
  <si>
    <t>Walhalla</t>
  </si>
  <si>
    <t>Devils Lake</t>
  </si>
  <si>
    <t>Ramsey</t>
  </si>
  <si>
    <t>Belcourt</t>
  </si>
  <si>
    <t>Rolette</t>
  </si>
  <si>
    <t>Bisbee</t>
  </si>
  <si>
    <t>Towner</t>
  </si>
  <si>
    <t>Bottineau</t>
  </si>
  <si>
    <t>Brocket</t>
  </si>
  <si>
    <t>Cando</t>
  </si>
  <si>
    <t>Dunseith</t>
  </si>
  <si>
    <t>Edmore</t>
  </si>
  <si>
    <t>Egeland</t>
  </si>
  <si>
    <t>Esmond</t>
  </si>
  <si>
    <t>Benson</t>
  </si>
  <si>
    <t>Hampden</t>
  </si>
  <si>
    <t>Harvey</t>
  </si>
  <si>
    <t>Wells</t>
  </si>
  <si>
    <t>Lakota</t>
  </si>
  <si>
    <t>Lawton</t>
  </si>
  <si>
    <t>Leeds</t>
  </si>
  <si>
    <t>Maddock</t>
  </si>
  <si>
    <t>Minnewaukan</t>
  </si>
  <si>
    <t>Munich</t>
  </si>
  <si>
    <t>New Rockford</t>
  </si>
  <si>
    <t>Eddy</t>
  </si>
  <si>
    <t>Oberon</t>
  </si>
  <si>
    <t>Pekin</t>
  </si>
  <si>
    <t>Rocklake</t>
  </si>
  <si>
    <t>Rolla</t>
  </si>
  <si>
    <t>Rugby</t>
  </si>
  <si>
    <t>Pierce</t>
  </si>
  <si>
    <t>Saint John</t>
  </si>
  <si>
    <t>Sarles</t>
  </si>
  <si>
    <t>Sheyenne</t>
  </si>
  <si>
    <t>Starkweather</t>
  </si>
  <si>
    <t>Tolna</t>
  </si>
  <si>
    <t>Willow City</t>
  </si>
  <si>
    <t>Wolford</t>
  </si>
  <si>
    <t>Jamestown</t>
  </si>
  <si>
    <t>Stutsman</t>
  </si>
  <si>
    <t>Ashley</t>
  </si>
  <si>
    <t>Mcintosh</t>
  </si>
  <si>
    <t>Berlin</t>
  </si>
  <si>
    <t>Lamoure</t>
  </si>
  <si>
    <t>Binford</t>
  </si>
  <si>
    <t>Griggs</t>
  </si>
  <si>
    <t>Bowdon</t>
  </si>
  <si>
    <t>Buchanan</t>
  </si>
  <si>
    <t>Carrington</t>
  </si>
  <si>
    <t>Foster</t>
  </si>
  <si>
    <t>Cleveland</t>
  </si>
  <si>
    <t>Cooperstown</t>
  </si>
  <si>
    <t>Courtenay</t>
  </si>
  <si>
    <t>Dawson</t>
  </si>
  <si>
    <t>Kidder</t>
  </si>
  <si>
    <t>Dazey</t>
  </si>
  <si>
    <t>Edgeley</t>
  </si>
  <si>
    <t>Ellendale</t>
  </si>
  <si>
    <t>Dickey</t>
  </si>
  <si>
    <t>Fessenden</t>
  </si>
  <si>
    <t>Forbes</t>
  </si>
  <si>
    <t>Fullerton</t>
  </si>
  <si>
    <t>Gackle</t>
  </si>
  <si>
    <t>Logan</t>
  </si>
  <si>
    <t>Glenfield</t>
  </si>
  <si>
    <t>Goodrich</t>
  </si>
  <si>
    <t>Sheridan</t>
  </si>
  <si>
    <t>Grace City</t>
  </si>
  <si>
    <t>Hannaford</t>
  </si>
  <si>
    <t>Hurdsfield</t>
  </si>
  <si>
    <t>Jud</t>
  </si>
  <si>
    <t>Kensal</t>
  </si>
  <si>
    <t>Kulm</t>
  </si>
  <si>
    <t>Lehr</t>
  </si>
  <si>
    <t>Litchville</t>
  </si>
  <si>
    <t>Mcclusky</t>
  </si>
  <si>
    <t>Mchenry</t>
  </si>
  <si>
    <t>Marion</t>
  </si>
  <si>
    <t>Medina</t>
  </si>
  <si>
    <t>Montpelier</t>
  </si>
  <si>
    <t>Oakes</t>
  </si>
  <si>
    <t>Pettibone</t>
  </si>
  <si>
    <t>Robinson</t>
  </si>
  <si>
    <t>Sanborn</t>
  </si>
  <si>
    <t>Spiritwood</t>
  </si>
  <si>
    <t>Streeter</t>
  </si>
  <si>
    <t>Sykeston</t>
  </si>
  <si>
    <t>Tappen</t>
  </si>
  <si>
    <t>Tuttle</t>
  </si>
  <si>
    <t>Verona</t>
  </si>
  <si>
    <t>Wimbledon</t>
  </si>
  <si>
    <t>Wing</t>
  </si>
  <si>
    <t>Burleigh</t>
  </si>
  <si>
    <t>Wishek</t>
  </si>
  <si>
    <t>Woodworth</t>
  </si>
  <si>
    <t>Ypsilanti</t>
  </si>
  <si>
    <t>Bismarck</t>
  </si>
  <si>
    <t>Almont</t>
  </si>
  <si>
    <t>Morton</t>
  </si>
  <si>
    <t>Baldwin</t>
  </si>
  <si>
    <t>Beulah</t>
  </si>
  <si>
    <t>Mercer</t>
  </si>
  <si>
    <t>Carson</t>
  </si>
  <si>
    <t>Grant</t>
  </si>
  <si>
    <t>Center</t>
  </si>
  <si>
    <t>Oliver</t>
  </si>
  <si>
    <t>Coleharbor</t>
  </si>
  <si>
    <t>Mclean</t>
  </si>
  <si>
    <t>Elgin</t>
  </si>
  <si>
    <t>Flasher</t>
  </si>
  <si>
    <t>Fort Yates</t>
  </si>
  <si>
    <t>Sioux</t>
  </si>
  <si>
    <t>Garrison</t>
  </si>
  <si>
    <t>Golden Valley</t>
  </si>
  <si>
    <t>Hague</t>
  </si>
  <si>
    <t>Emmons</t>
  </si>
  <si>
    <t>Hazelton</t>
  </si>
  <si>
    <t>Hazen</t>
  </si>
  <si>
    <t>Linton</t>
  </si>
  <si>
    <t>Mandan</t>
  </si>
  <si>
    <t>Menoken</t>
  </si>
  <si>
    <t>Moffit</t>
  </si>
  <si>
    <t>Napoleon</t>
  </si>
  <si>
    <t>New Leipzig</t>
  </si>
  <si>
    <t>New Salem</t>
  </si>
  <si>
    <t>Riverdale</t>
  </si>
  <si>
    <t>Selfridge</t>
  </si>
  <si>
    <t>Solen</t>
  </si>
  <si>
    <t>Stanton</t>
  </si>
  <si>
    <t>Sterling</t>
  </si>
  <si>
    <t>Strasburg</t>
  </si>
  <si>
    <t>Turtle Lake</t>
  </si>
  <si>
    <t>Underwood</t>
  </si>
  <si>
    <t>Washburn</t>
  </si>
  <si>
    <t>Wilton</t>
  </si>
  <si>
    <t>Zap</t>
  </si>
  <si>
    <t>Zeeland</t>
  </si>
  <si>
    <t>Dickinson</t>
  </si>
  <si>
    <t>Stark</t>
  </si>
  <si>
    <t>Amidon</t>
  </si>
  <si>
    <t>Slope</t>
  </si>
  <si>
    <t>Beach</t>
  </si>
  <si>
    <t>Belfield</t>
  </si>
  <si>
    <t>Bowman</t>
  </si>
  <si>
    <t>Dodge</t>
  </si>
  <si>
    <t>Dunn</t>
  </si>
  <si>
    <t>Gladstone</t>
  </si>
  <si>
    <t>Glen Ullin</t>
  </si>
  <si>
    <t>Golva</t>
  </si>
  <si>
    <t>Grassy Butte</t>
  </si>
  <si>
    <t>Mckenzie</t>
  </si>
  <si>
    <t>Halliday</t>
  </si>
  <si>
    <t>Hebron</t>
  </si>
  <si>
    <t>Hettinger</t>
  </si>
  <si>
    <t>Killdeer</t>
  </si>
  <si>
    <t>Medora</t>
  </si>
  <si>
    <t>Billings</t>
  </si>
  <si>
    <t>Mott</t>
  </si>
  <si>
    <t>New England</t>
  </si>
  <si>
    <t>Reeder</t>
  </si>
  <si>
    <t>Regent</t>
  </si>
  <si>
    <t>Rhame</t>
  </si>
  <si>
    <t>Richardton</t>
  </si>
  <si>
    <t>Scranton</t>
  </si>
  <si>
    <t>South Heart</t>
  </si>
  <si>
    <t>Taylor</t>
  </si>
  <si>
    <t>Minot</t>
  </si>
  <si>
    <t>Ward</t>
  </si>
  <si>
    <t>Minot Afb</t>
  </si>
  <si>
    <t>Anamoose</t>
  </si>
  <si>
    <t>Antler</t>
  </si>
  <si>
    <t>Benedict</t>
  </si>
  <si>
    <t>Berthold</t>
  </si>
  <si>
    <t>Bowbells</t>
  </si>
  <si>
    <t>Burke</t>
  </si>
  <si>
    <t>Burlington</t>
  </si>
  <si>
    <t>Butte</t>
  </si>
  <si>
    <t>Carpio</t>
  </si>
  <si>
    <t>Columbus</t>
  </si>
  <si>
    <t>Crosby</t>
  </si>
  <si>
    <t>Divide</t>
  </si>
  <si>
    <t>Des Lacs</t>
  </si>
  <si>
    <t>Drake</t>
  </si>
  <si>
    <t>Glenburn</t>
  </si>
  <si>
    <t>Renville</t>
  </si>
  <si>
    <t>Granville</t>
  </si>
  <si>
    <t>Karlsruhe</t>
  </si>
  <si>
    <t>Kenmare</t>
  </si>
  <si>
    <t>Kramer</t>
  </si>
  <si>
    <t>Lansford</t>
  </si>
  <si>
    <t>Lignite</t>
  </si>
  <si>
    <t>Mcgregor</t>
  </si>
  <si>
    <t>Williams</t>
  </si>
  <si>
    <t>Makoti</t>
  </si>
  <si>
    <t>Mandaree</t>
  </si>
  <si>
    <t>Max</t>
  </si>
  <si>
    <t>Maxbass</t>
  </si>
  <si>
    <t>Mohall</t>
  </si>
  <si>
    <t>Newburg</t>
  </si>
  <si>
    <t>New Town</t>
  </si>
  <si>
    <t>Mountrail</t>
  </si>
  <si>
    <t>Noonan</t>
  </si>
  <si>
    <t>Parshall</t>
  </si>
  <si>
    <t>Plaza</t>
  </si>
  <si>
    <t>Portal</t>
  </si>
  <si>
    <t>Powers Lake</t>
  </si>
  <si>
    <t>Roseglen</t>
  </si>
  <si>
    <t>Ross</t>
  </si>
  <si>
    <t>Ryder</t>
  </si>
  <si>
    <t>Sawyer</t>
  </si>
  <si>
    <t>Sherwood</t>
  </si>
  <si>
    <t>Souris</t>
  </si>
  <si>
    <t>Stanley</t>
  </si>
  <si>
    <t>Surrey</t>
  </si>
  <si>
    <t>Tolley</t>
  </si>
  <si>
    <t>Velva</t>
  </si>
  <si>
    <t>Voltaire</t>
  </si>
  <si>
    <t>Westhope</t>
  </si>
  <si>
    <t>Wildrose</t>
  </si>
  <si>
    <t>Williston</t>
  </si>
  <si>
    <t>Alamo</t>
  </si>
  <si>
    <t>Alexander</t>
  </si>
  <si>
    <t>Ambrose</t>
  </si>
  <si>
    <t>Arnegard</t>
  </si>
  <si>
    <t>Cartwright</t>
  </si>
  <si>
    <t>Epping</t>
  </si>
  <si>
    <t>Fortuna</t>
  </si>
  <si>
    <t>Grenora</t>
  </si>
  <si>
    <t>Ray</t>
  </si>
  <si>
    <t>Tioga</t>
  </si>
  <si>
    <t>Watford City</t>
  </si>
  <si>
    <t>Zahl</t>
  </si>
  <si>
    <t>58504</t>
  </si>
  <si>
    <t>58501</t>
  </si>
  <si>
    <t>58006</t>
  </si>
  <si>
    <t>58011</t>
  </si>
  <si>
    <t>58012</t>
  </si>
  <si>
    <t>58015</t>
  </si>
  <si>
    <t>58016</t>
  </si>
  <si>
    <t>58017</t>
  </si>
  <si>
    <t>58018</t>
  </si>
  <si>
    <t>58021</t>
  </si>
  <si>
    <t>58027</t>
  </si>
  <si>
    <t>58029</t>
  </si>
  <si>
    <t>58030</t>
  </si>
  <si>
    <t>58031</t>
  </si>
  <si>
    <t>58032</t>
  </si>
  <si>
    <t>58033</t>
  </si>
  <si>
    <t>58035</t>
  </si>
  <si>
    <t>58036</t>
  </si>
  <si>
    <t>58038</t>
  </si>
  <si>
    <t>58040</t>
  </si>
  <si>
    <t>58041</t>
  </si>
  <si>
    <t>58042</t>
  </si>
  <si>
    <t>58043</t>
  </si>
  <si>
    <t>58045</t>
  </si>
  <si>
    <t>58046</t>
  </si>
  <si>
    <t>58047</t>
  </si>
  <si>
    <t>58048</t>
  </si>
  <si>
    <t>58049</t>
  </si>
  <si>
    <t>58051</t>
  </si>
  <si>
    <t>58052</t>
  </si>
  <si>
    <t>58053</t>
  </si>
  <si>
    <t>58054</t>
  </si>
  <si>
    <t>58057</t>
  </si>
  <si>
    <t>58058</t>
  </si>
  <si>
    <t>58059</t>
  </si>
  <si>
    <t>58060</t>
  </si>
  <si>
    <t>58061</t>
  </si>
  <si>
    <t>58062</t>
  </si>
  <si>
    <t>58063</t>
  </si>
  <si>
    <t>58064</t>
  </si>
  <si>
    <t>58067</t>
  </si>
  <si>
    <t>58068</t>
  </si>
  <si>
    <t>58071</t>
  </si>
  <si>
    <t>58072</t>
  </si>
  <si>
    <t>58075</t>
  </si>
  <si>
    <t>58076</t>
  </si>
  <si>
    <t>58077</t>
  </si>
  <si>
    <t>58078</t>
  </si>
  <si>
    <t>58081</t>
  </si>
  <si>
    <t>58102</t>
  </si>
  <si>
    <t>58103</t>
  </si>
  <si>
    <t>58104</t>
  </si>
  <si>
    <t>58121</t>
  </si>
  <si>
    <t>58122</t>
  </si>
  <si>
    <t>58124</t>
  </si>
  <si>
    <t>58125</t>
  </si>
  <si>
    <t>58126</t>
  </si>
  <si>
    <t>58201</t>
  </si>
  <si>
    <t>58202</t>
  </si>
  <si>
    <t>58203</t>
  </si>
  <si>
    <t>58204</t>
  </si>
  <si>
    <t>58205</t>
  </si>
  <si>
    <t>58207</t>
  </si>
  <si>
    <t>58210</t>
  </si>
  <si>
    <t>58212</t>
  </si>
  <si>
    <t>58214</t>
  </si>
  <si>
    <t>58218</t>
  </si>
  <si>
    <t>58220</t>
  </si>
  <si>
    <t>58222</t>
  </si>
  <si>
    <t>58225</t>
  </si>
  <si>
    <t>58227</t>
  </si>
  <si>
    <t>58228</t>
  </si>
  <si>
    <t>58229</t>
  </si>
  <si>
    <t>58230</t>
  </si>
  <si>
    <t>58231</t>
  </si>
  <si>
    <t>58233</t>
  </si>
  <si>
    <t>58235</t>
  </si>
  <si>
    <t>58237</t>
  </si>
  <si>
    <t>58238</t>
  </si>
  <si>
    <t>58240</t>
  </si>
  <si>
    <t>58241</t>
  </si>
  <si>
    <t>58243</t>
  </si>
  <si>
    <t>58249</t>
  </si>
  <si>
    <t>58250</t>
  </si>
  <si>
    <t>58251</t>
  </si>
  <si>
    <t>58254</t>
  </si>
  <si>
    <t>58256</t>
  </si>
  <si>
    <t>58257</t>
  </si>
  <si>
    <t>58258</t>
  </si>
  <si>
    <t>58259</t>
  </si>
  <si>
    <t>58261</t>
  </si>
  <si>
    <t>58262</t>
  </si>
  <si>
    <t>58265</t>
  </si>
  <si>
    <t>58266</t>
  </si>
  <si>
    <t>58267</t>
  </si>
  <si>
    <t>58269</t>
  </si>
  <si>
    <t>58270</t>
  </si>
  <si>
    <t>58271</t>
  </si>
  <si>
    <t>58272</t>
  </si>
  <si>
    <t>58273</t>
  </si>
  <si>
    <t>58274</t>
  </si>
  <si>
    <t>58275</t>
  </si>
  <si>
    <t>58276</t>
  </si>
  <si>
    <t>58277</t>
  </si>
  <si>
    <t>58278</t>
  </si>
  <si>
    <t>58282</t>
  </si>
  <si>
    <t>58301</t>
  </si>
  <si>
    <t>58316</t>
  </si>
  <si>
    <t>58317</t>
  </si>
  <si>
    <t>58318</t>
  </si>
  <si>
    <t>58321</t>
  </si>
  <si>
    <t>58324</t>
  </si>
  <si>
    <t>58329</t>
  </si>
  <si>
    <t>58330</t>
  </si>
  <si>
    <t>58331</t>
  </si>
  <si>
    <t>58332</t>
  </si>
  <si>
    <t>58338</t>
  </si>
  <si>
    <t>58341</t>
  </si>
  <si>
    <t>58344</t>
  </si>
  <si>
    <t>58345</t>
  </si>
  <si>
    <t>58346</t>
  </si>
  <si>
    <t>58348</t>
  </si>
  <si>
    <t>58351</t>
  </si>
  <si>
    <t>58352</t>
  </si>
  <si>
    <t>58356</t>
  </si>
  <si>
    <t>58357</t>
  </si>
  <si>
    <t>58361</t>
  </si>
  <si>
    <t>58365</t>
  </si>
  <si>
    <t>58366</t>
  </si>
  <si>
    <t>58367</t>
  </si>
  <si>
    <t>58368</t>
  </si>
  <si>
    <t>58369</t>
  </si>
  <si>
    <t>58372</t>
  </si>
  <si>
    <t>58374</t>
  </si>
  <si>
    <t>58377</t>
  </si>
  <si>
    <t>58380</t>
  </si>
  <si>
    <t>58384</t>
  </si>
  <si>
    <t>58385</t>
  </si>
  <si>
    <t>58401</t>
  </si>
  <si>
    <t>58405</t>
  </si>
  <si>
    <t>58413</t>
  </si>
  <si>
    <t>58415</t>
  </si>
  <si>
    <t>58416</t>
  </si>
  <si>
    <t>58418</t>
  </si>
  <si>
    <t>58420</t>
  </si>
  <si>
    <t>58421</t>
  </si>
  <si>
    <t>58424</t>
  </si>
  <si>
    <t>58425</t>
  </si>
  <si>
    <t>58426</t>
  </si>
  <si>
    <t>58428</t>
  </si>
  <si>
    <t>58429</t>
  </si>
  <si>
    <t>58433</t>
  </si>
  <si>
    <t>58436</t>
  </si>
  <si>
    <t>58438</t>
  </si>
  <si>
    <t>58439</t>
  </si>
  <si>
    <t>58441</t>
  </si>
  <si>
    <t>58442</t>
  </si>
  <si>
    <t>58443</t>
  </si>
  <si>
    <t>58444</t>
  </si>
  <si>
    <t>58445</t>
  </si>
  <si>
    <t>58448</t>
  </si>
  <si>
    <t>58451</t>
  </si>
  <si>
    <t>58454</t>
  </si>
  <si>
    <t>58455</t>
  </si>
  <si>
    <t>58456</t>
  </si>
  <si>
    <t>58458</t>
  </si>
  <si>
    <t>58460</t>
  </si>
  <si>
    <t>58461</t>
  </si>
  <si>
    <t>58463</t>
  </si>
  <si>
    <t>58464</t>
  </si>
  <si>
    <t>58466</t>
  </si>
  <si>
    <t>58467</t>
  </si>
  <si>
    <t>58472</t>
  </si>
  <si>
    <t>58474</t>
  </si>
  <si>
    <t>58475</t>
  </si>
  <si>
    <t>58478</t>
  </si>
  <si>
    <t>58480</t>
  </si>
  <si>
    <t>58481</t>
  </si>
  <si>
    <t>58482</t>
  </si>
  <si>
    <t>58483</t>
  </si>
  <si>
    <t>58486</t>
  </si>
  <si>
    <t>58487</t>
  </si>
  <si>
    <t>58488</t>
  </si>
  <si>
    <t>58490</t>
  </si>
  <si>
    <t>58492</t>
  </si>
  <si>
    <t>58494</t>
  </si>
  <si>
    <t>58495</t>
  </si>
  <si>
    <t>58496</t>
  </si>
  <si>
    <t>58497</t>
  </si>
  <si>
    <t>58503</t>
  </si>
  <si>
    <t>58505</t>
  </si>
  <si>
    <t>58520</t>
  </si>
  <si>
    <t>58521</t>
  </si>
  <si>
    <t>58523</t>
  </si>
  <si>
    <t>58529</t>
  </si>
  <si>
    <t>58530</t>
  </si>
  <si>
    <t>58531</t>
  </si>
  <si>
    <t>58533</t>
  </si>
  <si>
    <t>58535</t>
  </si>
  <si>
    <t>58538</t>
  </si>
  <si>
    <t>58540</t>
  </si>
  <si>
    <t>58541</t>
  </si>
  <si>
    <t>58542</t>
  </si>
  <si>
    <t>58544</t>
  </si>
  <si>
    <t>58545</t>
  </si>
  <si>
    <t>58552</t>
  </si>
  <si>
    <t>58554</t>
  </si>
  <si>
    <t>58558</t>
  </si>
  <si>
    <t>58559</t>
  </si>
  <si>
    <t>58560</t>
  </si>
  <si>
    <t>58561</t>
  </si>
  <si>
    <t>58562</t>
  </si>
  <si>
    <t>58563</t>
  </si>
  <si>
    <t>58565</t>
  </si>
  <si>
    <t>58568</t>
  </si>
  <si>
    <t>58570</t>
  </si>
  <si>
    <t>58571</t>
  </si>
  <si>
    <t>58572</t>
  </si>
  <si>
    <t>58573</t>
  </si>
  <si>
    <t>58575</t>
  </si>
  <si>
    <t>58576</t>
  </si>
  <si>
    <t>58577</t>
  </si>
  <si>
    <t>58579</t>
  </si>
  <si>
    <t>58580</t>
  </si>
  <si>
    <t>58581</t>
  </si>
  <si>
    <t>58601</t>
  </si>
  <si>
    <t>58620</t>
  </si>
  <si>
    <t>58621</t>
  </si>
  <si>
    <t>58622</t>
  </si>
  <si>
    <t>58623</t>
  </si>
  <si>
    <t>58625</t>
  </si>
  <si>
    <t>58630</t>
  </si>
  <si>
    <t>58631</t>
  </si>
  <si>
    <t>58632</t>
  </si>
  <si>
    <t>58634</t>
  </si>
  <si>
    <t>58636</t>
  </si>
  <si>
    <t>58638</t>
  </si>
  <si>
    <t>58639</t>
  </si>
  <si>
    <t>58640</t>
  </si>
  <si>
    <t>58645</t>
  </si>
  <si>
    <t>58646</t>
  </si>
  <si>
    <t>58647</t>
  </si>
  <si>
    <t>58649</t>
  </si>
  <si>
    <t>58650</t>
  </si>
  <si>
    <t>58651</t>
  </si>
  <si>
    <t>58652</t>
  </si>
  <si>
    <t>58653</t>
  </si>
  <si>
    <t>58655</t>
  </si>
  <si>
    <t>58656</t>
  </si>
  <si>
    <t>58701</t>
  </si>
  <si>
    <t>58703</t>
  </si>
  <si>
    <t>58704</t>
  </si>
  <si>
    <t>58705</t>
  </si>
  <si>
    <t>58707</t>
  </si>
  <si>
    <t>58710</t>
  </si>
  <si>
    <t>58711</t>
  </si>
  <si>
    <t>58716</t>
  </si>
  <si>
    <t>58718</t>
  </si>
  <si>
    <t>58721</t>
  </si>
  <si>
    <t>58722</t>
  </si>
  <si>
    <t>58723</t>
  </si>
  <si>
    <t>58725</t>
  </si>
  <si>
    <t>58727</t>
  </si>
  <si>
    <t>58730</t>
  </si>
  <si>
    <t>58733</t>
  </si>
  <si>
    <t>58736</t>
  </si>
  <si>
    <t>58740</t>
  </si>
  <si>
    <t>58741</t>
  </si>
  <si>
    <t>58744</t>
  </si>
  <si>
    <t>58746</t>
  </si>
  <si>
    <t>58748</t>
  </si>
  <si>
    <t>58750</t>
  </si>
  <si>
    <t>58752</t>
  </si>
  <si>
    <t>58755</t>
  </si>
  <si>
    <t>58756</t>
  </si>
  <si>
    <t>58757</t>
  </si>
  <si>
    <t>58759</t>
  </si>
  <si>
    <t>58760</t>
  </si>
  <si>
    <t>58761</t>
  </si>
  <si>
    <t>58762</t>
  </si>
  <si>
    <t>58763</t>
  </si>
  <si>
    <t>58765</t>
  </si>
  <si>
    <t>58770</t>
  </si>
  <si>
    <t>58771</t>
  </si>
  <si>
    <t>58772</t>
  </si>
  <si>
    <t>58773</t>
  </si>
  <si>
    <t>58775</t>
  </si>
  <si>
    <t>58776</t>
  </si>
  <si>
    <t>58779</t>
  </si>
  <si>
    <t>58781</t>
  </si>
  <si>
    <t>58782</t>
  </si>
  <si>
    <t>58783</t>
  </si>
  <si>
    <t>58784</t>
  </si>
  <si>
    <t>58785</t>
  </si>
  <si>
    <t>58787</t>
  </si>
  <si>
    <t>58788</t>
  </si>
  <si>
    <t>58790</t>
  </si>
  <si>
    <t>58792</t>
  </si>
  <si>
    <t>58793</t>
  </si>
  <si>
    <t>58795</t>
  </si>
  <si>
    <t>58801</t>
  </si>
  <si>
    <t>58830</t>
  </si>
  <si>
    <t>58831</t>
  </si>
  <si>
    <t>58833</t>
  </si>
  <si>
    <t>58835</t>
  </si>
  <si>
    <t>58838</t>
  </si>
  <si>
    <t>58843</t>
  </si>
  <si>
    <t>58844</t>
  </si>
  <si>
    <t>58845</t>
  </si>
  <si>
    <t>58849</t>
  </si>
  <si>
    <t>58852</t>
  </si>
  <si>
    <t>58854</t>
  </si>
  <si>
    <t>58856</t>
  </si>
  <si>
    <t>Total Outstanding Checks</t>
  </si>
  <si>
    <t>Bank Statement Balance</t>
  </si>
  <si>
    <t>Current Year Activity</t>
  </si>
  <si>
    <t>Transfers In</t>
  </si>
  <si>
    <t>Transfers Out</t>
  </si>
  <si>
    <t>Beginning Fund Balance</t>
  </si>
  <si>
    <t>Ambulance Services</t>
  </si>
  <si>
    <t>Position</t>
  </si>
  <si>
    <t>Phone</t>
  </si>
  <si>
    <t>Instructions</t>
  </si>
  <si>
    <t>Fund Type</t>
  </si>
  <si>
    <t>Special Revenue Fund</t>
  </si>
  <si>
    <t>Debt Service Fund</t>
  </si>
  <si>
    <t>Capital Project Fund</t>
  </si>
  <si>
    <t>Enterprise Fund</t>
  </si>
  <si>
    <t>Highway Taxes</t>
  </si>
  <si>
    <t>Special Assessments</t>
  </si>
  <si>
    <t>-</t>
  </si>
  <si>
    <t>Notes Payable</t>
  </si>
  <si>
    <t>Bonds Payable</t>
  </si>
  <si>
    <t>Loans Payable</t>
  </si>
  <si>
    <t>Original Amount</t>
  </si>
  <si>
    <t>Purpose of Debt</t>
  </si>
  <si>
    <t>Balance Amount</t>
  </si>
  <si>
    <t>Custodial Fund</t>
  </si>
  <si>
    <t>Sale of Assets</t>
  </si>
  <si>
    <t>Fees</t>
  </si>
  <si>
    <t>Infrastructure</t>
  </si>
  <si>
    <t>Coal Taxes</t>
  </si>
  <si>
    <t>Licenses and Permits</t>
  </si>
  <si>
    <t>Grants from Federal Government</t>
  </si>
  <si>
    <t>Grants from State Government</t>
  </si>
  <si>
    <t>Grants from Local Governments</t>
  </si>
  <si>
    <t>Foundation Aid</t>
  </si>
  <si>
    <t>Bond Proceeds</t>
  </si>
  <si>
    <t>Loan Proceeds</t>
  </si>
  <si>
    <t>Interest and Dividends</t>
  </si>
  <si>
    <t>Charitable Gaming and Fundraising</t>
  </si>
  <si>
    <t>Insurance Proceeds</t>
  </si>
  <si>
    <t>Rent</t>
  </si>
  <si>
    <t>Professional Development</t>
  </si>
  <si>
    <t>Debt Payments</t>
  </si>
  <si>
    <t>Economic Development</t>
  </si>
  <si>
    <t>Education</t>
  </si>
  <si>
    <t>DO NOT MODIFY</t>
  </si>
  <si>
    <t>Abercrombie</t>
  </si>
  <si>
    <t>EntityName</t>
  </si>
  <si>
    <t>Abercrombie Fire Protection District</t>
  </si>
  <si>
    <t>Abercrombie Park District</t>
  </si>
  <si>
    <t>Adams County</t>
  </si>
  <si>
    <t>Adams County Airport Authority</t>
  </si>
  <si>
    <t>Adams County Soil Conservation District</t>
  </si>
  <si>
    <t>Adams County Water Resource District</t>
  </si>
  <si>
    <t>Adams Rural Fire Protection District</t>
  </si>
  <si>
    <t>Agassiz Water Users District</t>
  </si>
  <si>
    <t>Alamo Rural Fire Protection District</t>
  </si>
  <si>
    <t>Alexander Park District</t>
  </si>
  <si>
    <t>Alexander School District #2</t>
  </si>
  <si>
    <t>Alice</t>
  </si>
  <si>
    <t>Alice Rural Fire Protection District</t>
  </si>
  <si>
    <t>Almont Ambulance Service</t>
  </si>
  <si>
    <t>Almont Rural Fire District</t>
  </si>
  <si>
    <t>Alsen</t>
  </si>
  <si>
    <t>Amenia</t>
  </si>
  <si>
    <t>Amidon Fire Protection District</t>
  </si>
  <si>
    <t>Anamoose Park District</t>
  </si>
  <si>
    <t>Anamoose Rural Fire Protection District</t>
  </si>
  <si>
    <t>Anamoose School District #14</t>
  </si>
  <si>
    <t>Aneta Fire Protection District</t>
  </si>
  <si>
    <t>Aneta Park District</t>
  </si>
  <si>
    <t>Antler Rural Fire District</t>
  </si>
  <si>
    <t>Apple Creek School District #39</t>
  </si>
  <si>
    <t>Ardoch</t>
  </si>
  <si>
    <t>Argusville</t>
  </si>
  <si>
    <t>Arnegard Park District</t>
  </si>
  <si>
    <t>Arnegard Rural Fire Protection District</t>
  </si>
  <si>
    <t>Arnegard Volunteer Fire Department</t>
  </si>
  <si>
    <t>Arthur Municipal Airport Authority</t>
  </si>
  <si>
    <t>Arthur Park District</t>
  </si>
  <si>
    <t>Arthur Rural Fire Protection District</t>
  </si>
  <si>
    <t>Arthur Volunteer Fire Department</t>
  </si>
  <si>
    <t>Ashley Housing Authority</t>
  </si>
  <si>
    <t>Ashley Park District</t>
  </si>
  <si>
    <t>Ashley Public Library</t>
  </si>
  <si>
    <t>Ashley School District #9</t>
  </si>
  <si>
    <t>Ayr</t>
  </si>
  <si>
    <t>Bakker School District #10</t>
  </si>
  <si>
    <t>Balfour</t>
  </si>
  <si>
    <t>Balta</t>
  </si>
  <si>
    <t>Barnes County</t>
  </si>
  <si>
    <t>Barnes County Health District</t>
  </si>
  <si>
    <t>Barnes County North Public School District Education Foundation</t>
  </si>
  <si>
    <t>Barnes County North School District #7</t>
  </si>
  <si>
    <t>Barnes County Rural Water District</t>
  </si>
  <si>
    <t>Barnes County Soil Conservation District</t>
  </si>
  <si>
    <t>Barney</t>
  </si>
  <si>
    <t>Barney Park District</t>
  </si>
  <si>
    <t>Barney Rural Fire District</t>
  </si>
  <si>
    <t>Bathgate</t>
  </si>
  <si>
    <t>BDW Water Systems Association</t>
  </si>
  <si>
    <t>Beach Golden Valley County Airport Authority</t>
  </si>
  <si>
    <t>Beach Park District</t>
  </si>
  <si>
    <t>Beach School District #3</t>
  </si>
  <si>
    <t>Belcourt Public School District #7</t>
  </si>
  <si>
    <t>Belfield Park District</t>
  </si>
  <si>
    <t>Belfield School District #13</t>
  </si>
  <si>
    <t>Benson County</t>
  </si>
  <si>
    <t>Benson County Water Resource District</t>
  </si>
  <si>
    <t>Bergen</t>
  </si>
  <si>
    <t>Berthold Fire Protection District</t>
  </si>
  <si>
    <t>Berthold Park District</t>
  </si>
  <si>
    <t>Beulah Housing Authority</t>
  </si>
  <si>
    <t>Beulah Job Development Authority</t>
  </si>
  <si>
    <t>Beulah Library</t>
  </si>
  <si>
    <t>Beulah Municipal Airport Authority</t>
  </si>
  <si>
    <t>Beulah Park District</t>
  </si>
  <si>
    <t>Beulah Rural Fire Protection District</t>
  </si>
  <si>
    <t>Beulah School District #27</t>
  </si>
  <si>
    <t>Billings County</t>
  </si>
  <si>
    <t>Billings County Public Library</t>
  </si>
  <si>
    <t>Billings County Rural Fire Protection District</t>
  </si>
  <si>
    <t>Billings County School District #1</t>
  </si>
  <si>
    <t>Billings County Water Resource District</t>
  </si>
  <si>
    <t>Billings County Weed Board</t>
  </si>
  <si>
    <t>Binford Park District</t>
  </si>
  <si>
    <t>Bisbee Fire Protection District</t>
  </si>
  <si>
    <t>Bismarck Fire Protection District</t>
  </si>
  <si>
    <t>Bismarck Firemen's Relief Association</t>
  </si>
  <si>
    <t>Bismarck Park District</t>
  </si>
  <si>
    <t>Bismarck Park District Building Authority</t>
  </si>
  <si>
    <t>Bismarck Parking Authority</t>
  </si>
  <si>
    <t>Bismarck School District #1</t>
  </si>
  <si>
    <t>Bismarck Veteran's Memorial Public Library</t>
  </si>
  <si>
    <t>Bottineau County</t>
  </si>
  <si>
    <t>Bottineau County Water Resource District</t>
  </si>
  <si>
    <t>Bottineau Park District</t>
  </si>
  <si>
    <t>Bottineau Rural Fire Department</t>
  </si>
  <si>
    <t>Bottineau School District #1</t>
  </si>
  <si>
    <t>Boundary Creek Water Resource District</t>
  </si>
  <si>
    <t>Bowbells Fire Protection District</t>
  </si>
  <si>
    <t>Bowbells Park District</t>
  </si>
  <si>
    <t>Bowbells School District #14</t>
  </si>
  <si>
    <t>Bowman County</t>
  </si>
  <si>
    <t>Bowman County Airport Authority</t>
  </si>
  <si>
    <t>Bowman County School District #1</t>
  </si>
  <si>
    <t>Bowman County Water Resource District</t>
  </si>
  <si>
    <t>Bowman County Weather Modification</t>
  </si>
  <si>
    <t>Bowman Park District</t>
  </si>
  <si>
    <t>Bowman Slope Soil Conservation District</t>
  </si>
  <si>
    <t>Braddock</t>
  </si>
  <si>
    <t>Braddock Rural Fire Department</t>
  </si>
  <si>
    <t>Briarwood</t>
  </si>
  <si>
    <t>Brinsmade</t>
  </si>
  <si>
    <t>Brocket Lawton Fire Protection District</t>
  </si>
  <si>
    <t>Bucyrus</t>
  </si>
  <si>
    <t>Buffalo Park District</t>
  </si>
  <si>
    <t>Buffalo Rural Fire Protection District</t>
  </si>
  <si>
    <t>Buford Trenton Irrigation District</t>
  </si>
  <si>
    <t>Burke Central School District #36</t>
  </si>
  <si>
    <t>Burke County</t>
  </si>
  <si>
    <t>Burke County Soil Conservation District</t>
  </si>
  <si>
    <t>Burke County Water Resource District</t>
  </si>
  <si>
    <t>Burleigh County</t>
  </si>
  <si>
    <t>Burleigh County Multi Special Education</t>
  </si>
  <si>
    <t>Burleigh County Soil Conservation District</t>
  </si>
  <si>
    <t>Burlington Rural Fire Department</t>
  </si>
  <si>
    <t>Butte Rural Fire Protection District</t>
  </si>
  <si>
    <t>Buxton Park District</t>
  </si>
  <si>
    <t>Buxton Rural Fire Protection District</t>
  </si>
  <si>
    <t>Calio</t>
  </si>
  <si>
    <t>Calvin</t>
  </si>
  <si>
    <t>Calvin Rural Fire Protection District</t>
  </si>
  <si>
    <t>Cando Park District</t>
  </si>
  <si>
    <t>Cando Rural Fire Protection District</t>
  </si>
  <si>
    <t>Canton Hensel</t>
  </si>
  <si>
    <t>Carnegie Regional Library</t>
  </si>
  <si>
    <t>Carpio Park District</t>
  </si>
  <si>
    <t>Carrington Fire Dept</t>
  </si>
  <si>
    <t>Carrington Municiple Airport Authority</t>
  </si>
  <si>
    <t>Carrington Park District</t>
  </si>
  <si>
    <t>Carrington School District #49</t>
  </si>
  <si>
    <t>Carson Park District</t>
  </si>
  <si>
    <t>Cass County</t>
  </si>
  <si>
    <t>Cass County Area Career &amp; Technology Center</t>
  </si>
  <si>
    <t>Cass County Joint Water Resource District</t>
  </si>
  <si>
    <t>Cass County Soil Conservation District</t>
  </si>
  <si>
    <t>Cass County Vector Control Board</t>
  </si>
  <si>
    <t>Cass County Weed Control Board</t>
  </si>
  <si>
    <t>Casselton Park District</t>
  </si>
  <si>
    <t>Cathay</t>
  </si>
  <si>
    <t>Cathay Fire Protection District</t>
  </si>
  <si>
    <t>Cavalier County</t>
  </si>
  <si>
    <t>Cavalier County Health District</t>
  </si>
  <si>
    <t>Cavalier County Job Development Authority</t>
  </si>
  <si>
    <t>Cavalier County Public Library</t>
  </si>
  <si>
    <t>Cavalier County Soil Conservation District</t>
  </si>
  <si>
    <t>Cavalier County Water Resource District</t>
  </si>
  <si>
    <t>Cavalier Park District</t>
  </si>
  <si>
    <t>Cavalier Public School District Building Authority</t>
  </si>
  <si>
    <t>Cavalier School District #6</t>
  </si>
  <si>
    <t>Cayuga</t>
  </si>
  <si>
    <t>Cedar Soil Conservation District</t>
  </si>
  <si>
    <t>Center Park District</t>
  </si>
  <si>
    <t>Center Stanton School District #1</t>
  </si>
  <si>
    <t>Central Cass School District #17</t>
  </si>
  <si>
    <t>Central Dakota Communications Center (CenCom)</t>
  </si>
  <si>
    <t>Central Dakota Irrigation District</t>
  </si>
  <si>
    <t>Central Dakota Library</t>
  </si>
  <si>
    <t>Central Elementary School District (Dissolved)</t>
  </si>
  <si>
    <t>Central Regional Area Career &amp; Technology Center</t>
  </si>
  <si>
    <t>Central Rural Fire Protection District</t>
  </si>
  <si>
    <t>Central Valley Health District</t>
  </si>
  <si>
    <t>Central Valley School District - Buxton #3</t>
  </si>
  <si>
    <t>Christine (Includes Park)</t>
  </si>
  <si>
    <t>Christine Community Fire District</t>
  </si>
  <si>
    <t>Churchs Ferry (Dissolved)</t>
  </si>
  <si>
    <t>City of Bottineau Fire Department</t>
  </si>
  <si>
    <t>City of Bottineau Recreation Community Swimming Pool</t>
  </si>
  <si>
    <t>Cleveland Rural Fire Protection District</t>
  </si>
  <si>
    <t>Cogswell Fire Protection District</t>
  </si>
  <si>
    <t>Colfax Park District</t>
  </si>
  <si>
    <t>Columbus Park District</t>
  </si>
  <si>
    <t>Conway</t>
  </si>
  <si>
    <t>Cooperstown Park District</t>
  </si>
  <si>
    <t>Courtenay Rural Fire Protection District</t>
  </si>
  <si>
    <t>Crary</t>
  </si>
  <si>
    <t>Crosby Housing Authority</t>
  </si>
  <si>
    <t>Crosby Municipal Airport Authority</t>
  </si>
  <si>
    <t>Crosby Park District</t>
  </si>
  <si>
    <t>Crystal Rural Fire Protection District</t>
  </si>
  <si>
    <t>Dahlen Rural Fire District</t>
  </si>
  <si>
    <t>Dakota Prairie School District #1</t>
  </si>
  <si>
    <t>Dakota Rural Water District</t>
  </si>
  <si>
    <t>Davenport Rural Fire Protection District</t>
  </si>
  <si>
    <t>Dawson Rural Fire Protection Department</t>
  </si>
  <si>
    <t>Dazey Fire Protection District</t>
  </si>
  <si>
    <t>Deering</t>
  </si>
  <si>
    <t>Deering Rural Fire Protection District</t>
  </si>
  <si>
    <t>Des Lacs Fire Protection District</t>
  </si>
  <si>
    <t>Devils Lake Park District</t>
  </si>
  <si>
    <t>Devils Lake Regional Airport Authority</t>
  </si>
  <si>
    <t>Devils Lake Rural Fire Protection District</t>
  </si>
  <si>
    <t>Devils Lake School District #1</t>
  </si>
  <si>
    <t>Dickey County</t>
  </si>
  <si>
    <t>Dickey County Fair Board</t>
  </si>
  <si>
    <t>Dickey County Health District</t>
  </si>
  <si>
    <t>Dickey County Job Development Authority</t>
  </si>
  <si>
    <t>Dickey County Water Resource District</t>
  </si>
  <si>
    <t>Dickey-Sargent Joint Water Resource District</t>
  </si>
  <si>
    <t>Dickinson Law Enforcement Center</t>
  </si>
  <si>
    <t>Dickinson Park District</t>
  </si>
  <si>
    <t>Dickinson Rural Fire District</t>
  </si>
  <si>
    <t>Dickinson School District #1</t>
  </si>
  <si>
    <t>Dickinson Theodore Roosevelt Airport</t>
  </si>
  <si>
    <t>Divide County</t>
  </si>
  <si>
    <t>Divide County Ambulance District</t>
  </si>
  <si>
    <t>Divide County Public School District Building Authority</t>
  </si>
  <si>
    <t>Divide County School District #1</t>
  </si>
  <si>
    <t>Divide County Soil Conservation District</t>
  </si>
  <si>
    <t>Divide County Water Resource District</t>
  </si>
  <si>
    <t>Divide County Weed Board</t>
  </si>
  <si>
    <t>Donnybrook</t>
  </si>
  <si>
    <t>Donnybrook Park District</t>
  </si>
  <si>
    <t>Douglas</t>
  </si>
  <si>
    <t>Douglas Fire Protection District</t>
  </si>
  <si>
    <t>Drake Park District</t>
  </si>
  <si>
    <t>Drake Rural Fire Protection District</t>
  </si>
  <si>
    <t>Drake School District #57</t>
  </si>
  <si>
    <t>Drayton Park District</t>
  </si>
  <si>
    <t>Drayton School District #19</t>
  </si>
  <si>
    <t>Dunn Center</t>
  </si>
  <si>
    <t>Dunn County</t>
  </si>
  <si>
    <t>Dunn County Job Development Authority</t>
  </si>
  <si>
    <t>Dunn County Soil Conservation District</t>
  </si>
  <si>
    <t>Dunn County Water Resource District</t>
  </si>
  <si>
    <t>Dunseith Park District</t>
  </si>
  <si>
    <t>Dunseith Public School Building Authority</t>
  </si>
  <si>
    <t>Dunseith Rural Fire Protection District</t>
  </si>
  <si>
    <t>Dunseith School District #1</t>
  </si>
  <si>
    <t>Dwight</t>
  </si>
  <si>
    <t>Dwight Rural Fire District</t>
  </si>
  <si>
    <t>Earl School District #18</t>
  </si>
  <si>
    <t>East Central Center for Exceptional Children</t>
  </si>
  <si>
    <t>Eaton Irrigation District</t>
  </si>
  <si>
    <t>Eddy County</t>
  </si>
  <si>
    <t>Eddy County Soil Conservation District</t>
  </si>
  <si>
    <t>Eddy County Water Resource District</t>
  </si>
  <si>
    <t>Edgeley Job Development Authority</t>
  </si>
  <si>
    <t>Edgeley Municipal Airport Authority</t>
  </si>
  <si>
    <t>Edgeley Park District</t>
  </si>
  <si>
    <t>Edgeley Public Library</t>
  </si>
  <si>
    <t>Edgeley School District #3</t>
  </si>
  <si>
    <t>Edinburg Fire Department</t>
  </si>
  <si>
    <t>Edinburg Fire Protection District</t>
  </si>
  <si>
    <t>Edinburg Park District</t>
  </si>
  <si>
    <t>Edmore School District #2</t>
  </si>
  <si>
    <t>Egeland Fire Protection District</t>
  </si>
  <si>
    <t>Eight Mile School District #6</t>
  </si>
  <si>
    <t>Elgin Fire Protection District</t>
  </si>
  <si>
    <t>Elgin New Leipzig School District #49</t>
  </si>
  <si>
    <t>Elgin Park District</t>
  </si>
  <si>
    <t>Ellendale Housing Authority</t>
  </si>
  <si>
    <t>Ellendale Park District</t>
  </si>
  <si>
    <t>Ellendale School District #40</t>
  </si>
  <si>
    <t>Elliott</t>
  </si>
  <si>
    <t>Emerado Park District</t>
  </si>
  <si>
    <t>Emerado School District #2</t>
  </si>
  <si>
    <t>Emmons County</t>
  </si>
  <si>
    <t>Emmons County District Health Unit</t>
  </si>
  <si>
    <t>Emmons County Soil Conservation District</t>
  </si>
  <si>
    <t>Emmons County Water Resource District</t>
  </si>
  <si>
    <t>Emmons County Weed Board</t>
  </si>
  <si>
    <t>Enderlin Area School District #24</t>
  </si>
  <si>
    <t>Enderlin Cemetery</t>
  </si>
  <si>
    <t>Enderlin Fine Arts</t>
  </si>
  <si>
    <t>Enderlin Municipal Airport Authority</t>
  </si>
  <si>
    <t>Enderlin Municipal Library</t>
  </si>
  <si>
    <t>Enderlin Park District</t>
  </si>
  <si>
    <t>Enderlin Rural Fire Protection District</t>
  </si>
  <si>
    <t>Epping Rural Fire Protection District</t>
  </si>
  <si>
    <t>Esmond Ambulance Service</t>
  </si>
  <si>
    <t>Esmond Park District</t>
  </si>
  <si>
    <t>Esmond Rural Fire Protection District</t>
  </si>
  <si>
    <t>Fairdale Park District</t>
  </si>
  <si>
    <t>Fairdale Rural Fire Protection District</t>
  </si>
  <si>
    <t>Fairmount Fire Protection District</t>
  </si>
  <si>
    <t>Fairmount Park District</t>
  </si>
  <si>
    <t>Fairmount School District #18</t>
  </si>
  <si>
    <t>Fargo Building Authority</t>
  </si>
  <si>
    <t>Fargo Firemen's Relief Association</t>
  </si>
  <si>
    <t>Fargo Municipal Airport</t>
  </si>
  <si>
    <t>Fargo Park District</t>
  </si>
  <si>
    <t>Fargo Park District Foundation</t>
  </si>
  <si>
    <t>Fargo School District #1</t>
  </si>
  <si>
    <t>Fargo School District Building Authority</t>
  </si>
  <si>
    <t>Ferry Township Rural Fire Protection District</t>
  </si>
  <si>
    <t>Fessenden Ambulance</t>
  </si>
  <si>
    <t>Fessenden Bowdon School District #25</t>
  </si>
  <si>
    <t>Fessenden Fire Protection District</t>
  </si>
  <si>
    <t>Fessenden Municipal Airport Authority</t>
  </si>
  <si>
    <t>Fessenden Park District</t>
  </si>
  <si>
    <t>Fingal Fire Protection District</t>
  </si>
  <si>
    <t>Fingal Quick Response Unit</t>
  </si>
  <si>
    <t>Finley Park District</t>
  </si>
  <si>
    <t>Finley Sharon School District #19</t>
  </si>
  <si>
    <t>First District Health Unit</t>
  </si>
  <si>
    <t>Flasher Ambulance Services</t>
  </si>
  <si>
    <t>Flasher Park District</t>
  </si>
  <si>
    <t>Flasher Rural Fire Protection District</t>
  </si>
  <si>
    <t>Flasher School District #39</t>
  </si>
  <si>
    <t>Flaxton</t>
  </si>
  <si>
    <t>Flaxton Fire Protection District</t>
  </si>
  <si>
    <t>Forbes Rural Fire Department</t>
  </si>
  <si>
    <t>Fordville Lankin School District #79</t>
  </si>
  <si>
    <t>Fordville Park District</t>
  </si>
  <si>
    <t>Fordville Rural Fire Protection District</t>
  </si>
  <si>
    <t>Forest River Park District</t>
  </si>
  <si>
    <t>Forman Havana Rural Fire Protection District</t>
  </si>
  <si>
    <t>Forman Housing Authority</t>
  </si>
  <si>
    <t>Forman Park District</t>
  </si>
  <si>
    <t>Forman Public Library</t>
  </si>
  <si>
    <t>Fort Ransom Rural Fire Department</t>
  </si>
  <si>
    <t>Fort Ransom School District #6</t>
  </si>
  <si>
    <t>Fort Totten Public School District #30</t>
  </si>
  <si>
    <t>Fort Yates School District #4</t>
  </si>
  <si>
    <t>Fortuna Rural Fire Protection District</t>
  </si>
  <si>
    <t>Foster County</t>
  </si>
  <si>
    <t>Foster County Soil Conservation District</t>
  </si>
  <si>
    <t>Foster County Water Resource District</t>
  </si>
  <si>
    <t>Four Winds Elementary School #30</t>
  </si>
  <si>
    <t>Fredonia</t>
  </si>
  <si>
    <t>Fredonia Fire Protection District</t>
  </si>
  <si>
    <t>Frontier</t>
  </si>
  <si>
    <t>Gackle Fire Protection District</t>
  </si>
  <si>
    <t>Gackle Park District</t>
  </si>
  <si>
    <t>Gackle Streeter School District #56</t>
  </si>
  <si>
    <t>Galesburg Fire Protection District</t>
  </si>
  <si>
    <t>Galesburg Park District</t>
  </si>
  <si>
    <t>Galesburg Quick Response Unit</t>
  </si>
  <si>
    <t>Gardena</t>
  </si>
  <si>
    <t>Garrison Diversion Conservation District</t>
  </si>
  <si>
    <t>Garrison Max Ambulance District</t>
  </si>
  <si>
    <t>Garrison Park District</t>
  </si>
  <si>
    <t>Garrison Rural Fire District</t>
  </si>
  <si>
    <t>Garrison School District #51</t>
  </si>
  <si>
    <t>Gascoyne</t>
  </si>
  <si>
    <t>Gilby Fire Protection District</t>
  </si>
  <si>
    <t>Gladstone Consolidated Fire District</t>
  </si>
  <si>
    <t>Gladstone Park District</t>
  </si>
  <si>
    <t>Glen Ullin Fire Protection District</t>
  </si>
  <si>
    <t>Glen Ullin Job Development</t>
  </si>
  <si>
    <t>Glen Ullin Job Development Authority</t>
  </si>
  <si>
    <t>Glen Ullin Municipal Airport Authority</t>
  </si>
  <si>
    <t>Glen Ullin Park District</t>
  </si>
  <si>
    <t>Glen Ullin Public Library</t>
  </si>
  <si>
    <t>Glen Ullin Regional Airport</t>
  </si>
  <si>
    <t>Glen Ullin School District #48</t>
  </si>
  <si>
    <t>Glen Ullin Transportation</t>
  </si>
  <si>
    <t>Glenburn Park District</t>
  </si>
  <si>
    <t>Glenburn Rural Fire Protection District</t>
  </si>
  <si>
    <t>Glenburn School District #26</t>
  </si>
  <si>
    <t>Glenfield Fire Protection District</t>
  </si>
  <si>
    <t>Golden Valley County</t>
  </si>
  <si>
    <t>Golden Valley County Airport</t>
  </si>
  <si>
    <t>Golden Valley Rural Fire Protection District</t>
  </si>
  <si>
    <t>Golden Valley Soil Conservation District</t>
  </si>
  <si>
    <t>Golva Fire Protection District</t>
  </si>
  <si>
    <t>Golva Park District</t>
  </si>
  <si>
    <t>Goodrich Park District</t>
  </si>
  <si>
    <t>Goodrich Rural Fire Protection District</t>
  </si>
  <si>
    <t>Grace</t>
  </si>
  <si>
    <t>Grafton Fire Protection District</t>
  </si>
  <si>
    <t>Grafton Municipal Airport Authority</t>
  </si>
  <si>
    <t>Grafton Park District</t>
  </si>
  <si>
    <t>Grafton School District #18</t>
  </si>
  <si>
    <t>Grafton Volunteer Fire Department</t>
  </si>
  <si>
    <t>Grand Forks Air Force Base School District #140</t>
  </si>
  <si>
    <t>Grand Forks Area Career &amp; Technology Center</t>
  </si>
  <si>
    <t>Grand Forks Building Authority</t>
  </si>
  <si>
    <t>Grand Forks County</t>
  </si>
  <si>
    <t>Grand Forks County Fair Association</t>
  </si>
  <si>
    <t>Grand Forks County Soil Conservation District</t>
  </si>
  <si>
    <t>Grand Forks County Water Resource District</t>
  </si>
  <si>
    <t>Grand Forks Firemen's Relief Association</t>
  </si>
  <si>
    <t>Grand Forks Park District</t>
  </si>
  <si>
    <t>Grand Forks Parks and Recreation Foundation</t>
  </si>
  <si>
    <t>Grand Forks Regional Airport Authority</t>
  </si>
  <si>
    <t>Grand Forks School District #1</t>
  </si>
  <si>
    <t>Grand Forks School District Building Authority</t>
  </si>
  <si>
    <t>Grandin Rural Fire Protection District</t>
  </si>
  <si>
    <t>Grano</t>
  </si>
  <si>
    <t>Grant County</t>
  </si>
  <si>
    <t>Grant County Job Development Authority</t>
  </si>
  <si>
    <t>Grant County Soil Conservation District</t>
  </si>
  <si>
    <t>Grant County Water Resource District</t>
  </si>
  <si>
    <t>Granville Rural Fire Protection District</t>
  </si>
  <si>
    <t>Grassy Butte Rural Fire District</t>
  </si>
  <si>
    <t>Great Bend</t>
  </si>
  <si>
    <t>Great Bend Rural Fire Protection District</t>
  </si>
  <si>
    <t>Great Northwest Area Career &amp; Technology Center</t>
  </si>
  <si>
    <t>Greater Carson Rural Fire Protection District</t>
  </si>
  <si>
    <t>Greater Ramsey Water District</t>
  </si>
  <si>
    <t>Grenora Rural Ambulance District</t>
  </si>
  <si>
    <t>Grenora Rural Fire Protection District</t>
  </si>
  <si>
    <t>Grenora School District #99</t>
  </si>
  <si>
    <t>Griggs County</t>
  </si>
  <si>
    <t>Griggs County Central School District #18</t>
  </si>
  <si>
    <t>Griggs County Fair Board</t>
  </si>
  <si>
    <t>Griggs County Library</t>
  </si>
  <si>
    <t>Griggs County Soil Conservation District</t>
  </si>
  <si>
    <t>Griggs County Water Resource Board</t>
  </si>
  <si>
    <t>Griggs Steele Traill Multi District Special Education</t>
  </si>
  <si>
    <t>Gwinner Fire Protection District</t>
  </si>
  <si>
    <t>Gwinner Housing Authority</t>
  </si>
  <si>
    <t>Gwinner Park District</t>
  </si>
  <si>
    <t>Hague Rural Fire District</t>
  </si>
  <si>
    <t>Halliday Jobs Development Authority</t>
  </si>
  <si>
    <t>Halliday Park District</t>
  </si>
  <si>
    <t>Halliday Rural Fire Protection District</t>
  </si>
  <si>
    <t>Hamberg</t>
  </si>
  <si>
    <t>Hankinson Ambulance</t>
  </si>
  <si>
    <t>Hankinson Fire Protection District</t>
  </si>
  <si>
    <t>Hankinson Housing Authority</t>
  </si>
  <si>
    <t>Hankinson Park District</t>
  </si>
  <si>
    <t>Hankinson Public Library</t>
  </si>
  <si>
    <t>Hankinson Public School Building Authority</t>
  </si>
  <si>
    <t>Hankinson School District #8</t>
  </si>
  <si>
    <t>Hannaford Park District</t>
  </si>
  <si>
    <t>Hannah</t>
  </si>
  <si>
    <t>Hannah Fire Protection District</t>
  </si>
  <si>
    <t>Hansboro</t>
  </si>
  <si>
    <t>Harvey Park District</t>
  </si>
  <si>
    <t>Harvey Rural Ambulance</t>
  </si>
  <si>
    <t>Harvey Rural Fire Protection District</t>
  </si>
  <si>
    <t>Harvey School District #38</t>
  </si>
  <si>
    <t>Harwood Park District</t>
  </si>
  <si>
    <t>Hatton Eielson School District #7</t>
  </si>
  <si>
    <t>Hatton Park District</t>
  </si>
  <si>
    <t>Haynes</t>
  </si>
  <si>
    <t>Hazelton Fire Protection District</t>
  </si>
  <si>
    <t>Hazelton Moffit Braddock School District #6</t>
  </si>
  <si>
    <t>Hazelton Park District</t>
  </si>
  <si>
    <t>Hazen Park District</t>
  </si>
  <si>
    <t>Hazen Rural Fire Department</t>
  </si>
  <si>
    <t>Hazen School District #3</t>
  </si>
  <si>
    <t>Hebron Ambulance Services</t>
  </si>
  <si>
    <t>Hebron Fire Protection District</t>
  </si>
  <si>
    <t>Hebron Park District</t>
  </si>
  <si>
    <t>Hebron School District #13</t>
  </si>
  <si>
    <t>Hettinger County</t>
  </si>
  <si>
    <t>Hettinger County Job Development Authority</t>
  </si>
  <si>
    <t>Hettinger County Water Resource District</t>
  </si>
  <si>
    <t>Hettinger Fire Protection District</t>
  </si>
  <si>
    <t>Hettinger Park District</t>
  </si>
  <si>
    <t>Hettinger School District #13</t>
  </si>
  <si>
    <t>Hillsboro Municipal Airport</t>
  </si>
  <si>
    <t>Hillsboro Park District</t>
  </si>
  <si>
    <t>Hillsboro School District #9</t>
  </si>
  <si>
    <t>Hoople Park District</t>
  </si>
  <si>
    <t>Hoople Rural Fire Protection District</t>
  </si>
  <si>
    <t>Hope Fire Protection District</t>
  </si>
  <si>
    <t>Hope Page Public School District</t>
  </si>
  <si>
    <t>Hope Park District</t>
  </si>
  <si>
    <t>Hope School District #10 Dissolved</t>
  </si>
  <si>
    <t>Horace Park District</t>
  </si>
  <si>
    <t>Horace Rural Fire Protection District</t>
  </si>
  <si>
    <t>Horse Creek School District #32</t>
  </si>
  <si>
    <t>Hunter Fire Protection District</t>
  </si>
  <si>
    <t>Hunter Park District</t>
  </si>
  <si>
    <t>Hunter Volunteer Fire</t>
  </si>
  <si>
    <t>Hurdsfield Park District</t>
  </si>
  <si>
    <t>Inkster</t>
  </si>
  <si>
    <t>James River Soil Conservation District</t>
  </si>
  <si>
    <t>James River Special Education Cooperative</t>
  </si>
  <si>
    <t>James River Valley Library System</t>
  </si>
  <si>
    <t>James Valley Career &amp; Technical Center</t>
  </si>
  <si>
    <t>Jamestown Fire Department</t>
  </si>
  <si>
    <t>Jamestown Park District</t>
  </si>
  <si>
    <t>Jamestown Parks and Recreation Foundation</t>
  </si>
  <si>
    <t>Jamestown Regional Airport Authority</t>
  </si>
  <si>
    <t>Jamestown Rural Fire Protection District</t>
  </si>
  <si>
    <t>Jamestown School District #1</t>
  </si>
  <si>
    <t>Jud Park District</t>
  </si>
  <si>
    <t>Jud Rural Fire District</t>
  </si>
  <si>
    <t>Karlsruhe Rural Fire Protection District</t>
  </si>
  <si>
    <t>Kathryn Rural Fire Protection District</t>
  </si>
  <si>
    <t>Kenmare Airport</t>
  </si>
  <si>
    <t>Kenmare Park District</t>
  </si>
  <si>
    <t>Kenmare School District #28</t>
  </si>
  <si>
    <t>Kensal Fire Protection District</t>
  </si>
  <si>
    <t>Kensal School District #19</t>
  </si>
  <si>
    <t>Kidder County</t>
  </si>
  <si>
    <t>Kidder County District Health Unit</t>
  </si>
  <si>
    <t>Kidder County School District #1</t>
  </si>
  <si>
    <t>Kidder County Soil Conservation District</t>
  </si>
  <si>
    <t>Kidder County Water Management District</t>
  </si>
  <si>
    <t>Kief</t>
  </si>
  <si>
    <t>Killdeer Area Ambulance District</t>
  </si>
  <si>
    <t>Killdeer Library</t>
  </si>
  <si>
    <t>Killdeer Park District</t>
  </si>
  <si>
    <t>Killdeer School District #16</t>
  </si>
  <si>
    <t>Killdeer-Dunn County Airport Authority</t>
  </si>
  <si>
    <t>Kindred Community Rural Fire Protection District</t>
  </si>
  <si>
    <t>Kindred Park District</t>
  </si>
  <si>
    <t>Kindred Public School District No. 2 Building Authority</t>
  </si>
  <si>
    <t>Kindred School District #2</t>
  </si>
  <si>
    <t>Knox</t>
  </si>
  <si>
    <t>Kramer Rural Fire Protection District</t>
  </si>
  <si>
    <t>Kulm Municipal Airport Authority</t>
  </si>
  <si>
    <t>Kulm Park District</t>
  </si>
  <si>
    <t>Kulm School District #7</t>
  </si>
  <si>
    <t>Lake Agassiz Regional Council</t>
  </si>
  <si>
    <t>Lake Area Career &amp; Technology Center</t>
  </si>
  <si>
    <t>Lake Metigoshe Recreational District</t>
  </si>
  <si>
    <t>Lake Region District Health Unit</t>
  </si>
  <si>
    <t>Lake Region Law Enforcement Center</t>
  </si>
  <si>
    <t>Lake Region Special Education</t>
  </si>
  <si>
    <t>Lake Upsilon Recreation District</t>
  </si>
  <si>
    <t>Lakota Fire Protection District</t>
  </si>
  <si>
    <t>Lakota Park District</t>
  </si>
  <si>
    <t>Lakota School District #66</t>
  </si>
  <si>
    <t>LaMoure</t>
  </si>
  <si>
    <t>LaMoure County</t>
  </si>
  <si>
    <t>LaMoure County Soil Conservation District</t>
  </si>
  <si>
    <t>LaMoure County Water Resource District</t>
  </si>
  <si>
    <t>LaMoure Municipal Airport Authority</t>
  </si>
  <si>
    <t>LaMoure Park District</t>
  </si>
  <si>
    <t>LaMoure School District #8</t>
  </si>
  <si>
    <t>Landa</t>
  </si>
  <si>
    <t>Langdon Municipal Airport Authority</t>
  </si>
  <si>
    <t>Langdon Rural Fire Protection District</t>
  </si>
  <si>
    <t>Langdon School District #23</t>
  </si>
  <si>
    <t>Lankin Rural Fire Department</t>
  </si>
  <si>
    <t>Lansford Fire Protection District</t>
  </si>
  <si>
    <t>Lansford Park District</t>
  </si>
  <si>
    <t>Larimore Edna Ralston Public Library</t>
  </si>
  <si>
    <t>Larimore Municipal Airport Authority</t>
  </si>
  <si>
    <t>Larimore Park District</t>
  </si>
  <si>
    <t>Larimore School District #44</t>
  </si>
  <si>
    <t>Leal</t>
  </si>
  <si>
    <t>Leeds Park District</t>
  </si>
  <si>
    <t>Leeds Rural Fire Protection District</t>
  </si>
  <si>
    <t>Leeds School District #6</t>
  </si>
  <si>
    <t>Lehr Fire Protection District</t>
  </si>
  <si>
    <t>Leith</t>
  </si>
  <si>
    <t>Leonard Fire Protection District</t>
  </si>
  <si>
    <t>Lewis &amp; Clark Regional Development Council</t>
  </si>
  <si>
    <t>Lewis &amp; Clark School District #161</t>
  </si>
  <si>
    <t>Lidgerwood Park District</t>
  </si>
  <si>
    <t>Lidgerwood Rural Ambulance</t>
  </si>
  <si>
    <t>Lidgerwood Rural Fire Protection District</t>
  </si>
  <si>
    <t>Lidgerwood School District #28</t>
  </si>
  <si>
    <t>Lignite Fire Protection District</t>
  </si>
  <si>
    <t>Lincoln</t>
  </si>
  <si>
    <t>Lincoln Park District</t>
  </si>
  <si>
    <t>Linton Industrial Development Corp</t>
  </si>
  <si>
    <t>Linton Municipal Airport Authority</t>
  </si>
  <si>
    <t>Linton Park District</t>
  </si>
  <si>
    <t>Linton Public Library</t>
  </si>
  <si>
    <t>Linton Rural Fire Protection District</t>
  </si>
  <si>
    <t>Linton School District #36</t>
  </si>
  <si>
    <t>Lisbon Housing Authority</t>
  </si>
  <si>
    <t>Lisbon Municipal Airport Authority</t>
  </si>
  <si>
    <t>Lisbon Park District</t>
  </si>
  <si>
    <t>Lisbon Rural Fire Protection District</t>
  </si>
  <si>
    <t>Lisbon School District #19</t>
  </si>
  <si>
    <t>Litchville Marion School District #46</t>
  </si>
  <si>
    <t>Litchville Park District</t>
  </si>
  <si>
    <t>Litchville Rural Fire Department</t>
  </si>
  <si>
    <t>Little Heart School District #4</t>
  </si>
  <si>
    <t>Logan County</t>
  </si>
  <si>
    <t>Logan County Job Development Authority</t>
  </si>
  <si>
    <t>Logan County Soil Conservation District</t>
  </si>
  <si>
    <t>Logan County Water Resource District</t>
  </si>
  <si>
    <t>Loma</t>
  </si>
  <si>
    <t>Lone Tree School District #6</t>
  </si>
  <si>
    <t>Lonetree Special Education Unit (Dissolved)</t>
  </si>
  <si>
    <t>Loraine</t>
  </si>
  <si>
    <t>Lower Heart Water Resource District</t>
  </si>
  <si>
    <t>Lower Yellowstone Irrigation District</t>
  </si>
  <si>
    <t>Ludden</t>
  </si>
  <si>
    <t>Luverne</t>
  </si>
  <si>
    <t>Maddock Business &amp; Tech Center</t>
  </si>
  <si>
    <t>Maddock Fire Protection District</t>
  </si>
  <si>
    <t>Maddock Park District</t>
  </si>
  <si>
    <t>Maddock School District #9</t>
  </si>
  <si>
    <t>Makoti Park District</t>
  </si>
  <si>
    <t>Mandan Municipal Airport Authority</t>
  </si>
  <si>
    <t>Mandan Park District</t>
  </si>
  <si>
    <t>Mandan Parks and Recreation Foundation</t>
  </si>
  <si>
    <t>Mandan Rural Fire Protection District</t>
  </si>
  <si>
    <t>Mandan School District #1</t>
  </si>
  <si>
    <t>Mandaree School District #36</t>
  </si>
  <si>
    <t>Manning School District #45</t>
  </si>
  <si>
    <t>Mantador Fire Protection District</t>
  </si>
  <si>
    <t>Mantador Park District</t>
  </si>
  <si>
    <t>Manvel Park District</t>
  </si>
  <si>
    <t>Manvel School District #125</t>
  </si>
  <si>
    <t>Maple River Water Resource District</t>
  </si>
  <si>
    <t>Maple Valley Public School Building Authority</t>
  </si>
  <si>
    <t>Maple Valley School District #4</t>
  </si>
  <si>
    <t>Mapleton Park District</t>
  </si>
  <si>
    <t>Mapleton School District #7</t>
  </si>
  <si>
    <t>Marion Park District</t>
  </si>
  <si>
    <t>Marmarth</t>
  </si>
  <si>
    <t>Marmarth Fire Protection District</t>
  </si>
  <si>
    <t>Marmarth School District #12</t>
  </si>
  <si>
    <t>Martin</t>
  </si>
  <si>
    <t>Max Park District</t>
  </si>
  <si>
    <t>Max Public School District Building Authority</t>
  </si>
  <si>
    <t>Max Rural Fire Protection District</t>
  </si>
  <si>
    <t>Max School District #50</t>
  </si>
  <si>
    <t>Maxbass Rural Fire Protection District</t>
  </si>
  <si>
    <t>May Port CG School District #14</t>
  </si>
  <si>
    <t>Mayville Park District</t>
  </si>
  <si>
    <t>McClusky</t>
  </si>
  <si>
    <t>McClusky Municipal Airport Authority</t>
  </si>
  <si>
    <t>McClusky Park District</t>
  </si>
  <si>
    <t>McClusky Rural Ambulance</t>
  </si>
  <si>
    <t>McHenry</t>
  </si>
  <si>
    <t>McHenry County</t>
  </si>
  <si>
    <t>McHenry County Water Resource District</t>
  </si>
  <si>
    <t>McHenry Rural Fire Department</t>
  </si>
  <si>
    <t>McIntosh County</t>
  </si>
  <si>
    <t>McIntosh County District Health Unit</t>
  </si>
  <si>
    <t>McIntosh County Job Development Authority</t>
  </si>
  <si>
    <t>McIntosh County Soil Conservation District</t>
  </si>
  <si>
    <t>McIntosh County Water Resource District</t>
  </si>
  <si>
    <t>McKenzie County</t>
  </si>
  <si>
    <t>McKenzie County Ambulance</t>
  </si>
  <si>
    <t>McKenzie County Job Development Authority</t>
  </si>
  <si>
    <t>McKenzie County Public Library</t>
  </si>
  <si>
    <t>McKenzie County Rural Fire Protection District</t>
  </si>
  <si>
    <t>McKenzie County Soil Conservation District</t>
  </si>
  <si>
    <t>McKenzie County Water Resource District</t>
  </si>
  <si>
    <t>McKenzie School District #1</t>
  </si>
  <si>
    <t>McLean County</t>
  </si>
  <si>
    <t>McLean County Water Resource Board</t>
  </si>
  <si>
    <t>McLean Mercer Regional Library</t>
  </si>
  <si>
    <t>McLean Sheridan Water District</t>
  </si>
  <si>
    <t>McVille</t>
  </si>
  <si>
    <t>McVille Fire Protection District</t>
  </si>
  <si>
    <t>McVille Park District</t>
  </si>
  <si>
    <t>Medina Park District</t>
  </si>
  <si>
    <t>Medina Rural Fire Protection District</t>
  </si>
  <si>
    <t>Medina School District #3</t>
  </si>
  <si>
    <t>Menoken School District #33</t>
  </si>
  <si>
    <t>Mercer County</t>
  </si>
  <si>
    <t>Mercer County Regional Airport</t>
  </si>
  <si>
    <t>Mercer County Soil Conservation District</t>
  </si>
  <si>
    <t>Mercer County Water Resource District</t>
  </si>
  <si>
    <t>Mercer Rural Fire Protection District</t>
  </si>
  <si>
    <t>Michigan Area Ambulance District</t>
  </si>
  <si>
    <t>Michigan City Park District</t>
  </si>
  <si>
    <t>Michigan Whitman Rural Fire Department</t>
  </si>
  <si>
    <t>Midkota Public School District Building Authority</t>
  </si>
  <si>
    <t>Midkota School District #7</t>
  </si>
  <si>
    <t>Midway School District #128</t>
  </si>
  <si>
    <t>Milnor Fire Protection District</t>
  </si>
  <si>
    <t>Milnor Municipal Airport Authority</t>
  </si>
  <si>
    <t>Milnor Park District</t>
  </si>
  <si>
    <t>Milnor Public Library</t>
  </si>
  <si>
    <t>Milnor School District #2</t>
  </si>
  <si>
    <t>Milton</t>
  </si>
  <si>
    <t>Milton Park District</t>
  </si>
  <si>
    <t>Milton Rural Fire Protection District</t>
  </si>
  <si>
    <t>Minnewaukan Park District</t>
  </si>
  <si>
    <t>Minnewaukan Public School District Building Authority</t>
  </si>
  <si>
    <t>Minnewaukan Rural Fire Protection District</t>
  </si>
  <si>
    <t>Minnewaukan School District #5</t>
  </si>
  <si>
    <t>Minnewaukan School Improvements, LLC</t>
  </si>
  <si>
    <t>Minot Air Force Base School District #160</t>
  </si>
  <si>
    <t>Minot Firemen's Relief Association</t>
  </si>
  <si>
    <t>Minot Park District</t>
  </si>
  <si>
    <t>Minot Park District Foundation</t>
  </si>
  <si>
    <t>Minot Rural Fire Protection Dist</t>
  </si>
  <si>
    <t>Minot School District #1</t>
  </si>
  <si>
    <t>Minot School District Building Authority</t>
  </si>
  <si>
    <t>Minto Park District</t>
  </si>
  <si>
    <t>Minto Rural Fire Protection District</t>
  </si>
  <si>
    <t>Minto School District #20</t>
  </si>
  <si>
    <t>Mohall Housing Authority</t>
  </si>
  <si>
    <t>Mohall Lansford Sherwood School District #1</t>
  </si>
  <si>
    <t>Mohall Park District</t>
  </si>
  <si>
    <t>Mohall Rural Fire Protection District</t>
  </si>
  <si>
    <t>Monango</t>
  </si>
  <si>
    <t>Montpelier School District #14</t>
  </si>
  <si>
    <t>Mooreton Fire Protection District</t>
  </si>
  <si>
    <t>Mooreton Park Board</t>
  </si>
  <si>
    <t>Morton County</t>
  </si>
  <si>
    <t>Morton County Building Authority</t>
  </si>
  <si>
    <t>Morton County Soil Conservation District</t>
  </si>
  <si>
    <t>Morton County Water Resource District</t>
  </si>
  <si>
    <t>Morton Mandan Library</t>
  </si>
  <si>
    <t>Morton Sioux County Special Education Unit</t>
  </si>
  <si>
    <t>Mott Fire Protection District</t>
  </si>
  <si>
    <t>Mott Municipal Airport Authority</t>
  </si>
  <si>
    <t>Mott Park District</t>
  </si>
  <si>
    <t>Mott Regent School District #1</t>
  </si>
  <si>
    <t>Mott Rural Ambulance District</t>
  </si>
  <si>
    <t>Mountrail County</t>
  </si>
  <si>
    <t>Mountrail County Job Development Authority</t>
  </si>
  <si>
    <t>Mountrail County Water Resource District</t>
  </si>
  <si>
    <t>Mountrail Soil Conservation District</t>
  </si>
  <si>
    <t>Mouse River Soil Conservation District</t>
  </si>
  <si>
    <t>Mt. Pleasant School District #4</t>
  </si>
  <si>
    <t>Mt. Pleasant School District Foundation Scholarship Fund</t>
  </si>
  <si>
    <t>Munich Ambulance District</t>
  </si>
  <si>
    <t>Munich Fire Protection District</t>
  </si>
  <si>
    <t>Munich Park District</t>
  </si>
  <si>
    <t>Munich School District #19</t>
  </si>
  <si>
    <t>Mylo</t>
  </si>
  <si>
    <t>Mylo Fire Protection District</t>
  </si>
  <si>
    <t>Napoleon Park District</t>
  </si>
  <si>
    <t>Napoleon Rural Fire Protection District</t>
  </si>
  <si>
    <t>Napoleon School District #2</t>
  </si>
  <si>
    <t>Nappen Park District</t>
  </si>
  <si>
    <t>Naughton School District #25</t>
  </si>
  <si>
    <t>Neche Fire Protection District</t>
  </si>
  <si>
    <t>Neche Park District</t>
  </si>
  <si>
    <t>Nedrose School District #4</t>
  </si>
  <si>
    <t>Nekoma</t>
  </si>
  <si>
    <t>Nekoma Fire Protection District</t>
  </si>
  <si>
    <t>Nelson County</t>
  </si>
  <si>
    <t>Nelson County Job Development Authority</t>
  </si>
  <si>
    <t>Nelson County Soil Conservation District</t>
  </si>
  <si>
    <t>Nelson County Water Resource District</t>
  </si>
  <si>
    <t>Nelson Griggs District Health Unit</t>
  </si>
  <si>
    <t>Nesson School District #2</t>
  </si>
  <si>
    <t>New England Fire Protection District</t>
  </si>
  <si>
    <t>New England Park District</t>
  </si>
  <si>
    <t>New England School District #9</t>
  </si>
  <si>
    <t>New Leipzig Park District</t>
  </si>
  <si>
    <t>New Leipzig Rural Fire Protection District</t>
  </si>
  <si>
    <t>New Rockford Airport Authority</t>
  </si>
  <si>
    <t>New Rockford Park District</t>
  </si>
  <si>
    <t>New Rockford Sheyenne School District #2</t>
  </si>
  <si>
    <t>New Salem Almont School District #49</t>
  </si>
  <si>
    <t>New Salem Fire Protection District</t>
  </si>
  <si>
    <t>New Salem Park District</t>
  </si>
  <si>
    <t>New Town Municipal Airport Authority</t>
  </si>
  <si>
    <t>New Town Park District</t>
  </si>
  <si>
    <t>New Town Rural Fire Protection District</t>
  </si>
  <si>
    <t>New Town School District #1</t>
  </si>
  <si>
    <t>Newburg Park District</t>
  </si>
  <si>
    <t>Newburg Rural Fire Protection District</t>
  </si>
  <si>
    <t>Newburg United School District #54</t>
  </si>
  <si>
    <t>Nome Fire Protection District</t>
  </si>
  <si>
    <t>Noonan Park District</t>
  </si>
  <si>
    <t>North Border School District #100</t>
  </si>
  <si>
    <t>North Border School District Building Authority</t>
  </si>
  <si>
    <t>North Cass Water Resource District</t>
  </si>
  <si>
    <t>North Central Area Career &amp; Tech Ctr. (Dissolved)</t>
  </si>
  <si>
    <t>North Central Planning Council</t>
  </si>
  <si>
    <t>North Central Regional Water District (Dissolved)</t>
  </si>
  <si>
    <t>North Central Soil Conservation District</t>
  </si>
  <si>
    <t>North McHenry County Soil Conservation District</t>
  </si>
  <si>
    <t>North Prairie Regional Water District</t>
  </si>
  <si>
    <t>North Prairie Rural Water District (Dissolved)</t>
  </si>
  <si>
    <t>North River</t>
  </si>
  <si>
    <t>North Sargent School District #3</t>
  </si>
  <si>
    <t>North Star School District #10</t>
  </si>
  <si>
    <t>North Valley Area Career Technical Center</t>
  </si>
  <si>
    <t>Northern Cass School District #97</t>
  </si>
  <si>
    <t>Northern Plains Special Education</t>
  </si>
  <si>
    <t>Northwest Rural Water District</t>
  </si>
  <si>
    <t>Northwood Fire Protection District</t>
  </si>
  <si>
    <t>Northwood Park District</t>
  </si>
  <si>
    <t>Northwood School District #129</t>
  </si>
  <si>
    <t>Northwood School Foundation</t>
  </si>
  <si>
    <t>Oak Creek Water Resource District</t>
  </si>
  <si>
    <t>Oakes Fire Department</t>
  </si>
  <si>
    <t>Oakes Municipal Airport Authority</t>
  </si>
  <si>
    <t>Oakes Park District</t>
  </si>
  <si>
    <t>Oakes School District #41</t>
  </si>
  <si>
    <t>Oberon School District #16</t>
  </si>
  <si>
    <t>Oliver County</t>
  </si>
  <si>
    <t>Oliver County Ambulance</t>
  </si>
  <si>
    <t>Oliver County Fire Protection District</t>
  </si>
  <si>
    <t>Oliver County Soil Conservation District</t>
  </si>
  <si>
    <t>Oliver County Water Resource District</t>
  </si>
  <si>
    <t>Oliver Mercer Multi District Special Education Unit</t>
  </si>
  <si>
    <t>Osnabrock Rural Fire District</t>
  </si>
  <si>
    <t>Overly</t>
  </si>
  <si>
    <t>Oxbow</t>
  </si>
  <si>
    <t>Page Fire Protection District</t>
  </si>
  <si>
    <t>Page Park District</t>
  </si>
  <si>
    <t>Page School District #80 Dissolved</t>
  </si>
  <si>
    <t>Palermo</t>
  </si>
  <si>
    <t>Park River Airport Authority</t>
  </si>
  <si>
    <t>Park River Area School District 8</t>
  </si>
  <si>
    <t>Park River Housing Authority</t>
  </si>
  <si>
    <t>Park River Park District</t>
  </si>
  <si>
    <t>Park River Rural Fire Protection District</t>
  </si>
  <si>
    <t>Park River Water Resource District</t>
  </si>
  <si>
    <t>Parshall Municipal Airport Authority</t>
  </si>
  <si>
    <t>Parshall Park District</t>
  </si>
  <si>
    <t>Parshall Rural Ambulance District</t>
  </si>
  <si>
    <t>Parshall Rural Fire District</t>
  </si>
  <si>
    <t>Parshall School District #3</t>
  </si>
  <si>
    <t>Peace Garden Special Education Services</t>
  </si>
  <si>
    <t>Pekin Fire Protection District</t>
  </si>
  <si>
    <t>Pembina Cemetery</t>
  </si>
  <si>
    <t>Pembina County</t>
  </si>
  <si>
    <t>Pembina County Job Development Authority</t>
  </si>
  <si>
    <t>Pembina County Soil Conservation District</t>
  </si>
  <si>
    <t>Pembina County Water Resource District</t>
  </si>
  <si>
    <t>Pembina Fire Department</t>
  </si>
  <si>
    <t>Pembina Library</t>
  </si>
  <si>
    <t>Pembina Special Education Cooperative</t>
  </si>
  <si>
    <t>Perth</t>
  </si>
  <si>
    <t>Petersburg Fire Protection District</t>
  </si>
  <si>
    <t>Pick City</t>
  </si>
  <si>
    <t>Pick City Fire Department</t>
  </si>
  <si>
    <t>Pierce County</t>
  </si>
  <si>
    <t>Pierce County Soil Conservation District</t>
  </si>
  <si>
    <t>Pierce County Water Resource District</t>
  </si>
  <si>
    <t>Pillsbury</t>
  </si>
  <si>
    <t>Pingree</t>
  </si>
  <si>
    <t>Pingree Buchanan School District #10</t>
  </si>
  <si>
    <t>Pisek Rural Fire District</t>
  </si>
  <si>
    <t>Plaza Fire Protection District</t>
  </si>
  <si>
    <t>Plaza Park District</t>
  </si>
  <si>
    <t>Portal Park District</t>
  </si>
  <si>
    <t>Portal Rural Fire Department</t>
  </si>
  <si>
    <t>Portland Fire Protection District</t>
  </si>
  <si>
    <t>Portland Park District</t>
  </si>
  <si>
    <t>Powers Lake Ambulance District</t>
  </si>
  <si>
    <t>Powers Lake Fire Protection District</t>
  </si>
  <si>
    <t>Powers Lake Park District</t>
  </si>
  <si>
    <t>Powers Lake School District #27</t>
  </si>
  <si>
    <t>Prairie Rose</t>
  </si>
  <si>
    <t>R &amp; T Water District</t>
  </si>
  <si>
    <t>Ramsey County</t>
  </si>
  <si>
    <t>Ramsey County Soil Conservation District</t>
  </si>
  <si>
    <t>Ramsey County Water Resource District</t>
  </si>
  <si>
    <t>Ransom County</t>
  </si>
  <si>
    <t>Ransom County Public Health Unit</t>
  </si>
  <si>
    <t>Ransom County Soil Conservation District</t>
  </si>
  <si>
    <t>Ransom County Water Resource District</t>
  </si>
  <si>
    <t>Ransom-Maple River Joint Water District</t>
  </si>
  <si>
    <t>Ray Park District</t>
  </si>
  <si>
    <t>Red River Joint Water Resource District</t>
  </si>
  <si>
    <t>Red River Retention Authority</t>
  </si>
  <si>
    <t>Reeder Fire Protection District</t>
  </si>
  <si>
    <t>Reeder Park District</t>
  </si>
  <si>
    <t>Regan</t>
  </si>
  <si>
    <t>Regent Park District</t>
  </si>
  <si>
    <t>Regent Rural Ambulance District</t>
  </si>
  <si>
    <t>Regent Rural Fire Protection District</t>
  </si>
  <si>
    <t>Reile's Acres</t>
  </si>
  <si>
    <t>Renville County</t>
  </si>
  <si>
    <t>Renville County Ambulance</t>
  </si>
  <si>
    <t>Renville County Soil Conservation District</t>
  </si>
  <si>
    <t>Renville County Water Resource District</t>
  </si>
  <si>
    <t>Reynolds Fire Protection District</t>
  </si>
  <si>
    <t>Reynolds Park District</t>
  </si>
  <si>
    <t>Rhame Rural Fire Protection District</t>
  </si>
  <si>
    <t>Rice Lake Recreation Service District</t>
  </si>
  <si>
    <t>Richardton Fire District</t>
  </si>
  <si>
    <t>Richardton Park District</t>
  </si>
  <si>
    <t>Richardton Taylor Rural Ambulance District</t>
  </si>
  <si>
    <t>Richardton Taylor School District #34</t>
  </si>
  <si>
    <t>Richland County</t>
  </si>
  <si>
    <t>Richland County School District #44</t>
  </si>
  <si>
    <t>Richland County Soil Conservation District</t>
  </si>
  <si>
    <t>Richland County Water Resource District</t>
  </si>
  <si>
    <t>Riverdale Ambulance Service</t>
  </si>
  <si>
    <t>Riverdale Park District</t>
  </si>
  <si>
    <t>Rocklake Rural Fire Protection District</t>
  </si>
  <si>
    <t>Rogers</t>
  </si>
  <si>
    <t>Rolette County</t>
  </si>
  <si>
    <t>Rolette County Health District</t>
  </si>
  <si>
    <t>Rolette County Soil Conservation District</t>
  </si>
  <si>
    <t>Rolette County Water Resource District</t>
  </si>
  <si>
    <t>Rolette Fire Protection District</t>
  </si>
  <si>
    <t>Rolette Municipal Airport Authority</t>
  </si>
  <si>
    <t>Rolette Park District</t>
  </si>
  <si>
    <t>Rolette School District #29</t>
  </si>
  <si>
    <t>Rolla Job Development Authority</t>
  </si>
  <si>
    <t>Rolla Municipal Airport Authority</t>
  </si>
  <si>
    <t>Rolla Park District</t>
  </si>
  <si>
    <t>Rolla Rural Fire Protection District</t>
  </si>
  <si>
    <t>Rolla Volunteer Fire Department</t>
  </si>
  <si>
    <t>Roosevelt Custer Regional Council</t>
  </si>
  <si>
    <t>Roosevelt School District #18</t>
  </si>
  <si>
    <t>Roughrider Area Career &amp; Technical Center</t>
  </si>
  <si>
    <t>Rugby Fire Protection District</t>
  </si>
  <si>
    <t>Rugby Job Development Authority</t>
  </si>
  <si>
    <t>Rugby Park District</t>
  </si>
  <si>
    <t>Rugby School District #5</t>
  </si>
  <si>
    <t>Rural Cass Special Education Unit</t>
  </si>
  <si>
    <t>Rush River Water Resource District</t>
  </si>
  <si>
    <t>Ruso</t>
  </si>
  <si>
    <t>Rutland Cayuga Fire Protection District</t>
  </si>
  <si>
    <t>Rutland Park District</t>
  </si>
  <si>
    <t>Ryder Makoti Rural Fire Protection District</t>
  </si>
  <si>
    <t>Ryder Park District</t>
  </si>
  <si>
    <t>Sanborn Rural Fire Protection District</t>
  </si>
  <si>
    <t>Sargent Central School District #6</t>
  </si>
  <si>
    <t>Sargent County</t>
  </si>
  <si>
    <t>Sargent County Health District</t>
  </si>
  <si>
    <t>Sargent County Job Development Authority</t>
  </si>
  <si>
    <t>Sargent County Water Resource District</t>
  </si>
  <si>
    <t>Sarles Park District</t>
  </si>
  <si>
    <t>Sarles Rural Fire Protection District</t>
  </si>
  <si>
    <t>Sawyer Fire Protection District</t>
  </si>
  <si>
    <t>Sawyer School District #16</t>
  </si>
  <si>
    <t>Scranton Fire Protection District</t>
  </si>
  <si>
    <t>Scranton Park District</t>
  </si>
  <si>
    <t>Scranton Public School District Building Authority</t>
  </si>
  <si>
    <t>Scranton School District #33</t>
  </si>
  <si>
    <t>Selfridge Rural Fire Protection District</t>
  </si>
  <si>
    <t>Selfridge School District #8</t>
  </si>
  <si>
    <t>Sentinel Butte</t>
  </si>
  <si>
    <t>Sentinel Butte Recreation District</t>
  </si>
  <si>
    <t>Sentinel Rural Fire Protection District</t>
  </si>
  <si>
    <t>Sheridan County</t>
  </si>
  <si>
    <t>Sheridan County Soil Conservation District</t>
  </si>
  <si>
    <t>Sheridan County Water Resource District</t>
  </si>
  <si>
    <t>Sherwood Park District</t>
  </si>
  <si>
    <t>Sheyenne Park District</t>
  </si>
  <si>
    <t>Sheyenne Valley Area Career Vocational Technology</t>
  </si>
  <si>
    <t>Sheyenne Valley Special Education Unit</t>
  </si>
  <si>
    <t>Sibley</t>
  </si>
  <si>
    <t>Sioux County</t>
  </si>
  <si>
    <t>Sioux County Water Resource District</t>
  </si>
  <si>
    <t>Sioux Irrigation District</t>
  </si>
  <si>
    <t>Slope County</t>
  </si>
  <si>
    <t>Slope County Water Resource District</t>
  </si>
  <si>
    <t>Slope Hettinger Soil Conservation District</t>
  </si>
  <si>
    <t>Solen Rural Fire Protection District</t>
  </si>
  <si>
    <t>Solen School District #3</t>
  </si>
  <si>
    <t>Souris Basin Planning Council</t>
  </si>
  <si>
    <t>Souris Fire Protection District</t>
  </si>
  <si>
    <t>Souris Park District</t>
  </si>
  <si>
    <t>Souris Valley Special Services</t>
  </si>
  <si>
    <t>South Central Area Library</t>
  </si>
  <si>
    <t>South Central Dakota Regional Council</t>
  </si>
  <si>
    <t>South Central Prairie Special Education Unit</t>
  </si>
  <si>
    <t>South Central Regional Water District</t>
  </si>
  <si>
    <t>South Heart Fire Protection District</t>
  </si>
  <si>
    <t>South Heart Park District</t>
  </si>
  <si>
    <t>South Heart Public School District Building Authority</t>
  </si>
  <si>
    <t>South Heart School District #9</t>
  </si>
  <si>
    <t>South McHenry County Soil Conservation District</t>
  </si>
  <si>
    <t>South McLean County Soil Conservation District</t>
  </si>
  <si>
    <t>South Prairie School District #70</t>
  </si>
  <si>
    <t>South Valley Multi District Special Education</t>
  </si>
  <si>
    <t>Southeast Cass Water Resource District</t>
  </si>
  <si>
    <t>Southeast Region Career &amp; Technology Center</t>
  </si>
  <si>
    <t>Southwest Multi District Special Education Unit</t>
  </si>
  <si>
    <t>Southwest Water Authority</t>
  </si>
  <si>
    <t>Southwestern District Health Unit</t>
  </si>
  <si>
    <t>Southwestern Multi County Correctional Center</t>
  </si>
  <si>
    <t>Spiritwood Lake</t>
  </si>
  <si>
    <t>Springbrook</t>
  </si>
  <si>
    <t>St. John</t>
  </si>
  <si>
    <t>St. John Fire Protection District</t>
  </si>
  <si>
    <t>St. John Public School District Building Authority</t>
  </si>
  <si>
    <t>St. John School District #3</t>
  </si>
  <si>
    <t>St. Thomas</t>
  </si>
  <si>
    <t>St. Thomas Park District</t>
  </si>
  <si>
    <t>St. Thomas Rural Fire Protection District</t>
  </si>
  <si>
    <t>St. Thomas School District #43</t>
  </si>
  <si>
    <t>Stanley Municipal Airport Authority</t>
  </si>
  <si>
    <t>Stanley Park District</t>
  </si>
  <si>
    <t>Stanley Rural Ambulance Service District</t>
  </si>
  <si>
    <t>Stanley Rural Fire Protection District</t>
  </si>
  <si>
    <t>Stanley School District #2</t>
  </si>
  <si>
    <t>Stanton Job Development Authority</t>
  </si>
  <si>
    <t>Stanton Park District</t>
  </si>
  <si>
    <t>Stanton Rural Fire Protection District</t>
  </si>
  <si>
    <t>Stark &amp; Billings Soil Conservation District</t>
  </si>
  <si>
    <t>Stark County</t>
  </si>
  <si>
    <t>Stark County Job Development Authority</t>
  </si>
  <si>
    <t>Stark County Water Resource District</t>
  </si>
  <si>
    <t>Starkweather Fire Protection District</t>
  </si>
  <si>
    <t>Starkweather School District #44</t>
  </si>
  <si>
    <t>Steele County</t>
  </si>
  <si>
    <t>Steele County Job Development Authority</t>
  </si>
  <si>
    <t>Steele County Soil Conservation District</t>
  </si>
  <si>
    <t>Steele County Water Resource District</t>
  </si>
  <si>
    <t>Steele Park District</t>
  </si>
  <si>
    <t>Sterling Rural Fire District</t>
  </si>
  <si>
    <t>Sterling School District #35</t>
  </si>
  <si>
    <t>Strasburg Fire Protection District</t>
  </si>
  <si>
    <t>Strasburg School District #15</t>
  </si>
  <si>
    <t>Streeter Rural Fire District</t>
  </si>
  <si>
    <t>Stutsman County</t>
  </si>
  <si>
    <t>Stutsman County Soil Conservation District</t>
  </si>
  <si>
    <t>Stutsman County Water Resource District</t>
  </si>
  <si>
    <t>Stutsman Rural Water District</t>
  </si>
  <si>
    <t>Sunset Park District</t>
  </si>
  <si>
    <t>Surrey Park District</t>
  </si>
  <si>
    <t>Surrey Rural Fire Protection District</t>
  </si>
  <si>
    <t>Surrey School District #41</t>
  </si>
  <si>
    <t>Sweet Briar School District #17</t>
  </si>
  <si>
    <t>Sykeston Park Board</t>
  </si>
  <si>
    <t>Sykeston Rural Fire District</t>
  </si>
  <si>
    <t>Taylor Fire Protection District</t>
  </si>
  <si>
    <t>Taylor Park District</t>
  </si>
  <si>
    <t>TGU School District #60</t>
  </si>
  <si>
    <t>Thompson Park Board</t>
  </si>
  <si>
    <t>Thompson School District #61</t>
  </si>
  <si>
    <t>Tioga Municipal Airport Authority</t>
  </si>
  <si>
    <t>Tioga Park District</t>
  </si>
  <si>
    <t>Tioga Recreation Commission</t>
  </si>
  <si>
    <t>Tioga School District #15</t>
  </si>
  <si>
    <t>Tolna Rural Fire District</t>
  </si>
  <si>
    <t>Tower City Park District</t>
  </si>
  <si>
    <t>Tower City Rural Fire Protection District</t>
  </si>
  <si>
    <t>Towner County</t>
  </si>
  <si>
    <t>Towner County Health District</t>
  </si>
  <si>
    <t>Towner County Soil Conservation District</t>
  </si>
  <si>
    <t>Towner County Water Resource District</t>
  </si>
  <si>
    <t>Towner Municipal Airport Authority</t>
  </si>
  <si>
    <t>Towner Rural Fire Protection District</t>
  </si>
  <si>
    <t>Traill County</t>
  </si>
  <si>
    <t>Traill County District Health Unit</t>
  </si>
  <si>
    <t>Traill County Job Development Authority</t>
  </si>
  <si>
    <t>Traill County Soil Conservation District</t>
  </si>
  <si>
    <t>Traill County Water Resource District</t>
  </si>
  <si>
    <t>Tri Cities Joint Job Development Authority</t>
  </si>
  <si>
    <t>Tri County Regional Development Council</t>
  </si>
  <si>
    <t>Tri-County Drainage District</t>
  </si>
  <si>
    <t>Turtle Lake Mercer School District #72</t>
  </si>
  <si>
    <t>Turtle Lake Park District</t>
  </si>
  <si>
    <t>Turtle Lake Rural Fire District</t>
  </si>
  <si>
    <t>Turtle Mountain Soil Conservation District</t>
  </si>
  <si>
    <t>Tuttle Fire Protection District</t>
  </si>
  <si>
    <t>Twin Buttes School District #37</t>
  </si>
  <si>
    <t>Underwood Ambulance District</t>
  </si>
  <si>
    <t>Underwood Fire Protection District</t>
  </si>
  <si>
    <t>Underwood Housing Authority</t>
  </si>
  <si>
    <t>Underwood Park District</t>
  </si>
  <si>
    <t>Underwood School District #8</t>
  </si>
  <si>
    <t>United Rural Ambulance</t>
  </si>
  <si>
    <t>United School District #7</t>
  </si>
  <si>
    <t>Upham</t>
  </si>
  <si>
    <t>Upham Fire Protection District</t>
  </si>
  <si>
    <t>Upper Missouri District Health</t>
  </si>
  <si>
    <t>Upper Valley Special Education</t>
  </si>
  <si>
    <t>Valley City Barnes County Library</t>
  </si>
  <si>
    <t>Valley City Park District</t>
  </si>
  <si>
    <t>Valley City School District #2</t>
  </si>
  <si>
    <t>Valley City-Barnes County Airport Authority</t>
  </si>
  <si>
    <t>Valley Edinburg School District #118</t>
  </si>
  <si>
    <t>Valley Senior Services</t>
  </si>
  <si>
    <t>Valley Senior Services Foundation</t>
  </si>
  <si>
    <t>Vector Control District #1</t>
  </si>
  <si>
    <t>Velva Fire Protection District</t>
  </si>
  <si>
    <t>Velva Park District</t>
  </si>
  <si>
    <t>Velva School District #1</t>
  </si>
  <si>
    <t>Venturia</t>
  </si>
  <si>
    <t>Wahpeton Airport Authority</t>
  </si>
  <si>
    <t>Wahpeton Park and Recreation Foundation</t>
  </si>
  <si>
    <t>Wahpeton Park District</t>
  </si>
  <si>
    <t>Wahpeton School District #37</t>
  </si>
  <si>
    <t>Walcott Colfax Fire Protection District</t>
  </si>
  <si>
    <t>Walcott Park District</t>
  </si>
  <si>
    <t>Wales</t>
  </si>
  <si>
    <t>Wales Park District</t>
  </si>
  <si>
    <t>Walhalla Fire Protection District</t>
  </si>
  <si>
    <t>Walhalla Park District</t>
  </si>
  <si>
    <t>Walsh County</t>
  </si>
  <si>
    <t>Walsh County Health District</t>
  </si>
  <si>
    <t>Walsh County Job Development Authority</t>
  </si>
  <si>
    <t>Walsh County Park</t>
  </si>
  <si>
    <t>Walsh County Three River Soil Conservation District</t>
  </si>
  <si>
    <t>Walsh County Water Resource District</t>
  </si>
  <si>
    <t>Ward County</t>
  </si>
  <si>
    <t>Ward County Soil Conservation District</t>
  </si>
  <si>
    <t>Ward County Water Resource District</t>
  </si>
  <si>
    <t>Warwick</t>
  </si>
  <si>
    <t>Warwick Rural Fire Protection Department</t>
  </si>
  <si>
    <t>Warwick School District #29</t>
  </si>
  <si>
    <t>Washburn Municipal Airport Authority</t>
  </si>
  <si>
    <t>Washburn Park District</t>
  </si>
  <si>
    <t>Washburn Public Library</t>
  </si>
  <si>
    <t>Washburn Rural Fire Protection District</t>
  </si>
  <si>
    <t>Washburn School District #4</t>
  </si>
  <si>
    <t>Watford City Park District</t>
  </si>
  <si>
    <t>Wells County</t>
  </si>
  <si>
    <t>Wells County District Health Unit</t>
  </si>
  <si>
    <t>Wells County Soil Conservation District</t>
  </si>
  <si>
    <t>Wells County Water Resource District</t>
  </si>
  <si>
    <t>West Dunn Fire Protection District</t>
  </si>
  <si>
    <t>West Fargo Park District</t>
  </si>
  <si>
    <t>West Fargo School District #6</t>
  </si>
  <si>
    <t>West McLean County Soil Conservation District</t>
  </si>
  <si>
    <t>West River Student Special Education</t>
  </si>
  <si>
    <t>Western Area Water Supply Authority</t>
  </si>
  <si>
    <t>Western Heart River Irrigation District</t>
  </si>
  <si>
    <t>Western Plains Public Health (formerly Custer Health)</t>
  </si>
  <si>
    <t>Westhope Park District</t>
  </si>
  <si>
    <t>Westhope Rural Fire Protection District</t>
  </si>
  <si>
    <t>Westhope School District #17</t>
  </si>
  <si>
    <t>White Earth</t>
  </si>
  <si>
    <t>White Shield School #85</t>
  </si>
  <si>
    <t>Wil Mac Multi District Special Education Unit</t>
  </si>
  <si>
    <t>Wild Rice Soil Conservation District</t>
  </si>
  <si>
    <t>Wildrose Fire Protection District</t>
  </si>
  <si>
    <t>Wildrose Park District</t>
  </si>
  <si>
    <t>Willams County Water Resource District</t>
  </si>
  <si>
    <t>Williams County</t>
  </si>
  <si>
    <t>Williams County School District #8 (Dissolved)</t>
  </si>
  <si>
    <t>Williams County Soil Conservation District</t>
  </si>
  <si>
    <t>Williams County Weed Board</t>
  </si>
  <si>
    <t>Williams Rural Water District (Dissolved)</t>
  </si>
  <si>
    <t>Williston Basin International Airport</t>
  </si>
  <si>
    <t>Williston Park District</t>
  </si>
  <si>
    <t>Williston Parks and Recreation District Foundation</t>
  </si>
  <si>
    <t>Williston PSD #7</t>
  </si>
  <si>
    <t>Williston Rural Fire Protection District</t>
  </si>
  <si>
    <t>Williston School District #1 (Dissolved)</t>
  </si>
  <si>
    <t>Willow City Fire Protection District</t>
  </si>
  <si>
    <t>Willow Creek Water Resource District</t>
  </si>
  <si>
    <t>Wilton Ambulance</t>
  </si>
  <si>
    <t>Wilton Fire Protection District</t>
  </si>
  <si>
    <t>Wilton Park District</t>
  </si>
  <si>
    <t>Wilton School District #1</t>
  </si>
  <si>
    <t>Wimbledon Fire Protection District</t>
  </si>
  <si>
    <t>Wing Ambulance</t>
  </si>
  <si>
    <t>Wing Fire Protection District</t>
  </si>
  <si>
    <t>Wing School District #28</t>
  </si>
  <si>
    <t>Wishek Fire Protection District</t>
  </si>
  <si>
    <t>Wishek Job Development Authority</t>
  </si>
  <si>
    <t>Wishek Municipal Airport Authority</t>
  </si>
  <si>
    <t>Wishek Park District</t>
  </si>
  <si>
    <t>Wishek School &amp; Public Library</t>
  </si>
  <si>
    <t>Wishek School District #19</t>
  </si>
  <si>
    <t>Wolford Fire Protection District</t>
  </si>
  <si>
    <t>Wolford School District #1</t>
  </si>
  <si>
    <t>Wyndmere Park District</t>
  </si>
  <si>
    <t>Wyndmere Rural Fire Protection District</t>
  </si>
  <si>
    <t>Wyndmere School District #42</t>
  </si>
  <si>
    <t>Yellowstone School District #14</t>
  </si>
  <si>
    <t>York</t>
  </si>
  <si>
    <t>York Park District</t>
  </si>
  <si>
    <t>Zap Park Board</t>
  </si>
  <si>
    <t>Zap Rural Fire Protection District</t>
  </si>
  <si>
    <t>Zeeland Fire Protection District</t>
  </si>
  <si>
    <t>Zeeland School District #4</t>
  </si>
  <si>
    <t>Auditee Name</t>
  </si>
  <si>
    <t>Audit Year</t>
  </si>
  <si>
    <t>Total Revenue</t>
  </si>
  <si>
    <t>Total Expenses</t>
  </si>
  <si>
    <t>Maturity Date</t>
  </si>
  <si>
    <t>Check Number</t>
  </si>
  <si>
    <t>Amount</t>
  </si>
  <si>
    <t>Entity Name</t>
  </si>
  <si>
    <t>Total Funds</t>
  </si>
  <si>
    <t>Total Taxes</t>
  </si>
  <si>
    <t>Total Intergovernmental</t>
  </si>
  <si>
    <t>Adjustment to Fund Balance (SAO Use)</t>
  </si>
  <si>
    <t>Abstracters' Examiners, ND State Board of</t>
  </si>
  <si>
    <t>Accountancy, ND State Board of</t>
  </si>
  <si>
    <t>Addiction Counseling Examiners, ND State Board of</t>
  </si>
  <si>
    <t>Architecture and Landscape Architecture, ND State Board of</t>
  </si>
  <si>
    <t>Athletic Trainers, ND State Licensure Board of</t>
  </si>
  <si>
    <t>Audiology and Speech Language Pathology, ND State Board of Examiners on</t>
  </si>
  <si>
    <t>Barber Examiners, ND State Board of</t>
  </si>
  <si>
    <t>Chiropractic Examiners, ND State Board of</t>
  </si>
  <si>
    <t>Clinical Laboratory Practice, ND State Board of</t>
  </si>
  <si>
    <t>Cosmetology, ND State Board of</t>
  </si>
  <si>
    <t>Counselor Examiners, ND State Board of</t>
  </si>
  <si>
    <t>Dental Examiners, ND State Board of</t>
  </si>
  <si>
    <t>Dietetic Practice, ND State Board of</t>
  </si>
  <si>
    <t>Education Standards and Practices, ND State Board of</t>
  </si>
  <si>
    <t>Electrical Board, ND State</t>
  </si>
  <si>
    <t>Engineers and Land Surveyors, ND State Board of Registration of Professional</t>
  </si>
  <si>
    <t>Firefighter's Association, ND</t>
  </si>
  <si>
    <t>Funeral Service, ND State Board of</t>
  </si>
  <si>
    <t>Hearing Instrument Dispensers, ND Board of</t>
  </si>
  <si>
    <t>Integrative Health Care, ND State Board of</t>
  </si>
  <si>
    <t>Law Examiners, ND State Board of</t>
  </si>
  <si>
    <t>Marriage and Family Therapy Licensure Board, ND</t>
  </si>
  <si>
    <t>Massage, ND State Board of</t>
  </si>
  <si>
    <t>Medical Imaging &amp; Radiation Therapy Board of Examiners, ND</t>
  </si>
  <si>
    <t>Medicine, ND State Board of</t>
  </si>
  <si>
    <t>Nursing Home Administrators, ND State Board of Examiners for</t>
  </si>
  <si>
    <t>Nursing, ND State Board of</t>
  </si>
  <si>
    <t>Occupational Therapy Practice, ND State Board of</t>
  </si>
  <si>
    <t>Optometry, ND State Board of</t>
  </si>
  <si>
    <t>Peace Officers Standards and Training Board, ND</t>
  </si>
  <si>
    <t>Pharmacy, ND State Board of</t>
  </si>
  <si>
    <t>Physical Therapy, ND Board of</t>
  </si>
  <si>
    <t>Plumbing Board, ND State</t>
  </si>
  <si>
    <t>Podiatric Medicine, ND Board of</t>
  </si>
  <si>
    <t>Private Investigative and Security Board, ND</t>
  </si>
  <si>
    <t>Psychologist Examiners, ND State Board of</t>
  </si>
  <si>
    <t>Real Estate Appraiser Qualifications and Ethics Board, ND</t>
  </si>
  <si>
    <t>Real Estate Commission, ND</t>
  </si>
  <si>
    <t>Reflexology, ND Board of</t>
  </si>
  <si>
    <t>Respiratory Care, ND State Board of</t>
  </si>
  <si>
    <t>Social Work Examiners, ND Board of</t>
  </si>
  <si>
    <t>Soil Classifiers, ND Board of Professional</t>
  </si>
  <si>
    <t>Veterinary Medical Examiners, ND State Board of</t>
  </si>
  <si>
    <t>Water Well Contractors, ND State Board of</t>
  </si>
  <si>
    <t>Total Miscellaneous Receipts</t>
  </si>
  <si>
    <t>Do Not Modify</t>
  </si>
  <si>
    <t>Total</t>
  </si>
  <si>
    <t>Total Deposits in Transit</t>
  </si>
  <si>
    <t>Total Transfers</t>
  </si>
  <si>
    <t>TAXES</t>
  </si>
  <si>
    <t>INTERGOVERNMENTAL</t>
  </si>
  <si>
    <t>TOTAL RECEIPTS</t>
  </si>
  <si>
    <t>MISCELLANOUS RECEIPTS</t>
  </si>
  <si>
    <t>TOTAL DISBURSEMENTS</t>
  </si>
  <si>
    <t>Other Operating</t>
  </si>
  <si>
    <t>Equipment</t>
  </si>
  <si>
    <t>Total Debt</t>
  </si>
  <si>
    <t>Municipal Utilities</t>
  </si>
  <si>
    <t>Recreational</t>
  </si>
  <si>
    <t>Total Cost of Service Revenue</t>
  </si>
  <si>
    <t>Soil Conservation</t>
  </si>
  <si>
    <t>Total Functional</t>
  </si>
  <si>
    <t>Total Miscellaneous</t>
  </si>
  <si>
    <t>DEBT</t>
  </si>
  <si>
    <t>COST OF SERVICE REVENUE</t>
  </si>
  <si>
    <t>FUNCTIONAL</t>
  </si>
  <si>
    <t>MISCELLANEOUS</t>
  </si>
  <si>
    <t>SERVICE REVENUE</t>
  </si>
  <si>
    <t>Deposit Number</t>
  </si>
  <si>
    <t>Enter the following information:</t>
  </si>
  <si>
    <t>Entity Information</t>
  </si>
  <si>
    <t>Contact Information</t>
  </si>
  <si>
    <t>Email</t>
  </si>
  <si>
    <t>ENTER FUND NAMES</t>
  </si>
  <si>
    <t>SELECT FUND TYPES</t>
  </si>
  <si>
    <t>Debt Type</t>
  </si>
  <si>
    <t>Cash&amp;Invest Types</t>
  </si>
  <si>
    <t>Primary contact should be listed first.</t>
  </si>
  <si>
    <t>Long-Term Debt</t>
  </si>
  <si>
    <t>Bank or Institution</t>
  </si>
  <si>
    <t>Disbursements</t>
  </si>
  <si>
    <t>Transfers</t>
  </si>
  <si>
    <t>Fund Balance</t>
  </si>
  <si>
    <t>Funds</t>
  </si>
  <si>
    <t>Activities</t>
  </si>
  <si>
    <t>Full Name</t>
  </si>
  <si>
    <t>September 30th</t>
  </si>
  <si>
    <t>December 31st</t>
  </si>
  <si>
    <t>Fines, Forfeits, and Penalties</t>
  </si>
  <si>
    <t>Payroll and Benefits</t>
  </si>
  <si>
    <t>Repairs and Maintenance</t>
  </si>
  <si>
    <t>Culture and Recreation</t>
  </si>
  <si>
    <t>PERSONNEL AND ADMINISTRATION</t>
  </si>
  <si>
    <t>CAPITAL AND INFRASTRUCTURE</t>
  </si>
  <si>
    <t>Total Personnel and Administrative</t>
  </si>
  <si>
    <t>Total Capital and Infrastructure</t>
  </si>
  <si>
    <t>Total Service Revenue</t>
  </si>
  <si>
    <t>Grand Total</t>
  </si>
  <si>
    <t>Outstanding Checks</t>
  </si>
  <si>
    <t>Outstanding Deposits</t>
  </si>
  <si>
    <t>LICENSES AND PERMITS, AND FEES</t>
  </si>
  <si>
    <t>Total Licenses and Permits, and Fees</t>
  </si>
  <si>
    <t>Custodial Pass-through</t>
  </si>
  <si>
    <t>Towner Ambulance District</t>
  </si>
  <si>
    <t>Lisbon Library</t>
  </si>
  <si>
    <t>Total Cash and Investments</t>
  </si>
  <si>
    <t>Total Long-Term Debt</t>
  </si>
  <si>
    <t>Cash and Investments</t>
  </si>
  <si>
    <t>Alexander Fire Protection District</t>
  </si>
  <si>
    <t>Cooperstown Airport Authority</t>
  </si>
  <si>
    <t>Ellendale Airport Authority</t>
  </si>
  <si>
    <t>Foster County Weed Board</t>
  </si>
  <si>
    <t>Halliday School District #19 - Dissolved</t>
  </si>
  <si>
    <t>Langdon Park District</t>
  </si>
  <si>
    <t>McClusky Fire Protection District</t>
  </si>
  <si>
    <t>Norton Ville</t>
  </si>
  <si>
    <t>Red River Regional Council</t>
  </si>
  <si>
    <r>
      <t xml:space="preserve">Financial Review Request 
</t>
    </r>
    <r>
      <rPr>
        <sz val="11"/>
        <color theme="0"/>
        <rFont val="Avenir Next LT Pro"/>
        <family val="2"/>
      </rPr>
      <t xml:space="preserve">North Dakota State Auditor’s Office 
</t>
    </r>
    <r>
      <rPr>
        <sz val="12"/>
        <color theme="0"/>
        <rFont val="Avenir Next LT Pro"/>
        <family val="2"/>
      </rPr>
      <t xml:space="preserve">Local Government Division </t>
    </r>
    <r>
      <rPr>
        <sz val="11"/>
        <color theme="0"/>
        <rFont val="Avenir Next LT Pro"/>
        <family val="2"/>
      </rPr>
      <t xml:space="preserve">
SFN 9541 (5-2025)</t>
    </r>
  </si>
  <si>
    <t xml:space="preserve">SFN 9541 (5-2025) </t>
  </si>
  <si>
    <t>Bottineau Municipal Airport Authority</t>
  </si>
  <si>
    <t>Casselton Regional Airport Authority</t>
  </si>
  <si>
    <t>Goodrich School District #16 - Dissolved</t>
  </si>
  <si>
    <t>McClusky Goodrich Public School District #29</t>
  </si>
  <si>
    <t>McClusky School District #19 - Dissolved</t>
  </si>
  <si>
    <t>Rugby Municipal Airport Authority</t>
  </si>
  <si>
    <t>Watford City Municipal Airport Authority</t>
  </si>
  <si>
    <t>58001</t>
  </si>
  <si>
    <t>Bottineau Ambulance Service District</t>
  </si>
  <si>
    <t>Central Dakota Metropolitan Planning Organization (CDMPO)</t>
  </si>
  <si>
    <t>58643</t>
  </si>
  <si>
    <t>Addiction Counselor Internship Loan Program</t>
  </si>
  <si>
    <t>Adjutant General, Office of the</t>
  </si>
  <si>
    <t>Administrative Hearings, Office of</t>
  </si>
  <si>
    <t>Aeronautics Commission</t>
  </si>
  <si>
    <t>Agricultural Experiment Station, NDSU Extension Services, and Northern Crop Institute </t>
  </si>
  <si>
    <t>Agriculture Partnership in Assisting Community Expansion (AG PACE) Fund</t>
  </si>
  <si>
    <t>Agriculture, Department of</t>
  </si>
  <si>
    <t>Arts, Council on the</t>
  </si>
  <si>
    <t>Attorney General, Office of the</t>
  </si>
  <si>
    <t>Auditor, Office of the</t>
  </si>
  <si>
    <t>Bank of North Dakota</t>
  </si>
  <si>
    <t>Barley Council</t>
  </si>
  <si>
    <t>Beef Commission</t>
  </si>
  <si>
    <t>Beginning Farmer Revolving Loan Fund</t>
  </si>
  <si>
    <t>Bismarck State College</t>
  </si>
  <si>
    <t>Building Authority, North Dakota</t>
  </si>
  <si>
    <t>Burleigh County Water Resource District</t>
  </si>
  <si>
    <t>Career &amp; Technical Education, Department of</t>
  </si>
  <si>
    <t>Clean Sustainable Energy Authority</t>
  </si>
  <si>
    <t>College SAVE</t>
  </si>
  <si>
    <t>Commerce, Department of</t>
  </si>
  <si>
    <t>Community Water Facility Loan Fund</t>
  </si>
  <si>
    <t>Comprehensive Health Association of North Dakota (CHAND)</t>
  </si>
  <si>
    <t>Corn Utilization Council</t>
  </si>
  <si>
    <t>Corrections and Rehabilitation, Department of</t>
  </si>
  <si>
    <t>COVID-19 PACE Recovery Program</t>
  </si>
  <si>
    <t>Dairy Promotion Commission</t>
  </si>
  <si>
    <t>Dakota College at Bottineau</t>
  </si>
  <si>
    <t>Devils Lake Basin Joint Water Resource Board</t>
  </si>
  <si>
    <t>Dickinson State University</t>
  </si>
  <si>
    <t>Dry Bean Council</t>
  </si>
  <si>
    <t>Dry Pea and Lentil Council</t>
  </si>
  <si>
    <t>Environmental Quality, Department of </t>
  </si>
  <si>
    <t>Ethanol Council</t>
  </si>
  <si>
    <t>Ethics Commission</t>
  </si>
  <si>
    <t>Financial Institutions, Department of</t>
  </si>
  <si>
    <t>Forest River Joint Water Resource District</t>
  </si>
  <si>
    <t>Forest Service</t>
  </si>
  <si>
    <t>Game and Fish Department</t>
  </si>
  <si>
    <t>Governor, Office of the</t>
  </si>
  <si>
    <t>Guaranteed Student Loan Program</t>
  </si>
  <si>
    <t>Health and Human Services, ND Department of</t>
  </si>
  <si>
    <t>Health, ND Department of (2013-2021)</t>
  </si>
  <si>
    <t>Highway Patrol</t>
  </si>
  <si>
    <t>Historical Society </t>
  </si>
  <si>
    <t>Housing Finance Agency, North Dakota</t>
  </si>
  <si>
    <t>Human Services, Department of (2013-2021)</t>
  </si>
  <si>
    <t>Indian Affairs Commission</t>
  </si>
  <si>
    <t>Industrial Commission</t>
  </si>
  <si>
    <t>Information Technology Department</t>
  </si>
  <si>
    <t>Infrastructure Revolving Loan Fund</t>
  </si>
  <si>
    <t>Innovation Technology Loan Fund</t>
  </si>
  <si>
    <t>Insurance Commissioner, Office of the</t>
  </si>
  <si>
    <t>Job Service North Dakota</t>
  </si>
  <si>
    <t>Judicial Branch</t>
  </si>
  <si>
    <t>Labor and Human Rights, Department of</t>
  </si>
  <si>
    <t>Lake Region State College</t>
  </si>
  <si>
    <t>Legal Counsel for Indigents, ND Commission on</t>
  </si>
  <si>
    <t>Lottery, North Dakota</t>
  </si>
  <si>
    <t>Management and Budget, Office of</t>
  </si>
  <si>
    <t>Mandan Remediation and Supplemental Environmental Projects Trusts</t>
  </si>
  <si>
    <t>Mayville State University</t>
  </si>
  <si>
    <t>Medical Facility Infrastructure Loan Fund</t>
  </si>
  <si>
    <t>Milk Marketing Board</t>
  </si>
  <si>
    <t>Mill and Elevator Association, North Dakota</t>
  </si>
  <si>
    <t>Minot State University</t>
  </si>
  <si>
    <t>ND State University</t>
  </si>
  <si>
    <t>North Dakota Development Fund </t>
  </si>
  <si>
    <t>North Dakota Housing Incentive Fund</t>
  </si>
  <si>
    <t>Oil Seed Council</t>
  </si>
  <si>
    <t>Parks and Recreation, Department of</t>
  </si>
  <si>
    <t>Partnership in Assisting Community Expansion (PACE) Fund</t>
  </si>
  <si>
    <t>Potato Council</t>
  </si>
  <si>
    <t>Protection and Advocacy Project</t>
  </si>
  <si>
    <t>Public Employees Retirement System</t>
  </si>
  <si>
    <t>Public Finance Authority</t>
  </si>
  <si>
    <t>Public Instruction, Department of</t>
  </si>
  <si>
    <t>Public Service Commission</t>
  </si>
  <si>
    <t>Racing Commission, North Dakota</t>
  </si>
  <si>
    <t>Rebuilders Loan Program</t>
  </si>
  <si>
    <t>Retirement and Investment Office</t>
  </si>
  <si>
    <t>School Construction Assistance Revolving Loan Fund</t>
  </si>
  <si>
    <t>School for the Deaf</t>
  </si>
  <si>
    <t>Science, College of</t>
  </si>
  <si>
    <t>Secretary of State, Office of the</t>
  </si>
  <si>
    <t>Secure Yeti</t>
  </si>
  <si>
    <t>Securities Department</t>
  </si>
  <si>
    <t>Seed Department, State</t>
  </si>
  <si>
    <t>Small Employer Loan Fund</t>
  </si>
  <si>
    <t>Souris River Joint Water Resource Board</t>
  </si>
  <si>
    <t>Soybean Council</t>
  </si>
  <si>
    <t>State Annual Comprehensive Financial Report (ACFR) </t>
  </si>
  <si>
    <t>State Fair Association</t>
  </si>
  <si>
    <t>State Historical Foundation</t>
  </si>
  <si>
    <t>State IT Security Assessment</t>
  </si>
  <si>
    <t>State Library </t>
  </si>
  <si>
    <t>Statewide Single Audit</t>
  </si>
  <si>
    <t>Student Loan Trust Program</t>
  </si>
  <si>
    <t>Tax Commissioner, Office of the</t>
  </si>
  <si>
    <t>Tobacco Prevention and Control Policy, Center for</t>
  </si>
  <si>
    <t>Transportation, Department of</t>
  </si>
  <si>
    <t>Treasurer, Office of the State</t>
  </si>
  <si>
    <t>Tri County Water District</t>
  </si>
  <si>
    <t>Trust Lands, ND Department of</t>
  </si>
  <si>
    <t>University IT Security Assessment</t>
  </si>
  <si>
    <t>University of North Dakota</t>
  </si>
  <si>
    <t>University System Annual Financial Report</t>
  </si>
  <si>
    <t>University System Office, North Dakota</t>
  </si>
  <si>
    <t>Upper Great Plains Transportation Institute </t>
  </si>
  <si>
    <t>Valley City State University</t>
  </si>
  <si>
    <t>Veterans Affairs, Department of</t>
  </si>
  <si>
    <t>Veterans Home</t>
  </si>
  <si>
    <t>Vision Services/School for the Blind</t>
  </si>
  <si>
    <t>Water Infrastructure Revolving Loan Fund</t>
  </si>
  <si>
    <t>Water Resources, Department of</t>
  </si>
  <si>
    <t>West Fargo Park District Building Authority</t>
  </si>
  <si>
    <t>Wheat Commission</t>
  </si>
  <si>
    <t>Williston State College</t>
  </si>
  <si>
    <t>Workforce Safety and Insurance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</si>
</sst>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1" formatCode="_(* #,##0_);_(* \(#,##0\);_(* &quot;-&quot;_);_(@_)"/>
    <numFmt numFmtId="44" formatCode="_(&quot;$&quot;* #,##0.00_);_(&quot;$&quot;* \(#,##0.00\);_(&quot;$&quot;* &quot;-&quot;??_);_(@_)"/>
    <numFmt numFmtId="43" formatCode="_(* #,##0.00_);_(* \(#,##0.00\);_(* &quot;-&quot;??_);_(@_)"/>
    <numFmt numFmtId="164" formatCode="_(&quot;$&quot;* #,##0_);_(&quot;$&quot;* \(#,##0\);_(&quot;$&quot;* &quot;-&quot;??_);_(@_)"/>
  </numFmts>
  <fonts count="69"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Arial"/>
      <family val="2"/>
    </font>
    <font>
      <sz val="11"/>
      <color theme="0"/>
      <name val="Calibri"/>
      <family val="2"/>
      <scheme val="minor"/>
    </font>
    <font>
      <b/>
      <sz val="11"/>
      <color rgb="FFFF0000"/>
      <name val="Calibri"/>
      <family val="2"/>
      <scheme val="minor"/>
    </font>
    <font>
      <sz val="11"/>
      <name val="Calibri"/>
      <family val="2"/>
      <scheme val="minor"/>
    </font>
    <font>
      <b/>
      <sz val="11"/>
      <name val="Calibri"/>
      <family val="2"/>
      <scheme val="minor"/>
    </font>
    <font>
      <b/>
      <u val="singleAccounting"/>
      <sz val="11"/>
      <name val="Calibri"/>
      <family val="2"/>
      <scheme val="minor"/>
    </font>
    <font>
      <b/>
      <sz val="11"/>
      <color theme="0"/>
      <name val="Avenir Next LT Pro"/>
      <family val="2"/>
    </font>
    <font>
      <b/>
      <sz val="11"/>
      <color theme="1"/>
      <name val="Avenir Next LT Pro"/>
      <family val="2"/>
    </font>
    <font>
      <sz val="11"/>
      <color theme="1"/>
      <name val="Avenir Next LT Pro"/>
      <family val="2"/>
    </font>
    <font>
      <sz val="11"/>
      <name val="Avenir Next LT Pro"/>
      <family val="2"/>
    </font>
    <font>
      <sz val="14"/>
      <name val="Avenir Next LT Pro"/>
      <family val="2"/>
    </font>
    <font>
      <b/>
      <sz val="14"/>
      <name val="Avenir Next LT Pro"/>
      <family val="2"/>
    </font>
    <font>
      <b/>
      <sz val="11"/>
      <name val="Avenir Next LT Pro"/>
      <family val="2"/>
    </font>
    <font>
      <sz val="12"/>
      <name val="Avenir Next LT Pro"/>
      <family val="2"/>
    </font>
    <font>
      <b/>
      <sz val="14"/>
      <color theme="0"/>
      <name val="Avenir Next LT Pro"/>
      <family val="2"/>
    </font>
    <font>
      <sz val="9"/>
      <color theme="1"/>
      <name val="Avenir Next LT Pro"/>
      <family val="2"/>
    </font>
    <font>
      <sz val="11"/>
      <color theme="0"/>
      <name val="Avenir Next LT Pro"/>
      <family val="2"/>
    </font>
    <font>
      <sz val="14"/>
      <name val="Avenir Next LT Pro Demi"/>
      <family val="2"/>
    </font>
    <font>
      <sz val="14"/>
      <color theme="0"/>
      <name val="Avenir Next LT Pro"/>
      <family val="2"/>
    </font>
    <font>
      <sz val="14"/>
      <color theme="1"/>
      <name val="Avenir Next LT Pro"/>
      <family val="2"/>
    </font>
    <font>
      <b/>
      <sz val="14"/>
      <color theme="1"/>
      <name val="Avenir Next LT Pro"/>
      <family val="2"/>
    </font>
    <font>
      <b/>
      <sz val="20"/>
      <color theme="0"/>
      <name val="Avenir Next LT Pro"/>
      <family val="2"/>
    </font>
    <font>
      <b/>
      <sz val="16"/>
      <color theme="0"/>
      <name val="Avenir Next LT Pro"/>
      <family val="2"/>
    </font>
    <font>
      <sz val="14"/>
      <color theme="1"/>
      <name val="Avenir Next LT Pro Demi"/>
      <family val="2"/>
    </font>
    <font>
      <sz val="11"/>
      <color theme="1"/>
      <name val="Avenir Next LT Pro Demi"/>
      <family val="2"/>
    </font>
    <font>
      <sz val="12"/>
      <color theme="1"/>
      <name val="Avenir Next LT Pro"/>
      <family val="2"/>
    </font>
    <font>
      <b/>
      <sz val="28"/>
      <color theme="0"/>
      <name val="Avenir Next LT Pro"/>
      <family val="2"/>
    </font>
    <font>
      <b/>
      <sz val="12"/>
      <color theme="1"/>
      <name val="Avenir Next LT Pro"/>
      <family val="2"/>
    </font>
    <font>
      <b/>
      <sz val="12"/>
      <color theme="0"/>
      <name val="Avenir Next LT Pro"/>
      <family val="2"/>
    </font>
    <font>
      <sz val="18"/>
      <color theme="1"/>
      <name val="Avenir Next LT Pro"/>
      <family val="2"/>
    </font>
    <font>
      <b/>
      <sz val="14"/>
      <name val="Avenir Next LT Pro Demi"/>
      <family val="2"/>
    </font>
    <font>
      <sz val="14"/>
      <color rgb="FFB9BEC3"/>
      <name val="Avenir Next LT Pro"/>
      <family val="2"/>
    </font>
    <font>
      <b/>
      <sz val="14"/>
      <color rgb="FFB9BEC3"/>
      <name val="Avenir Next LT Pro"/>
      <family val="2"/>
    </font>
    <font>
      <sz val="11"/>
      <color rgb="FFB9BEC3"/>
      <name val="Calibri"/>
      <family val="2"/>
      <scheme val="minor"/>
    </font>
    <font>
      <sz val="12"/>
      <color indexed="81"/>
      <name val="Avenir Next LT Pro"/>
      <family val="2"/>
    </font>
    <font>
      <b/>
      <sz val="12"/>
      <color indexed="81"/>
      <name val="Avenir Next LT Pro"/>
      <family val="2"/>
    </font>
    <font>
      <u/>
      <sz val="11"/>
      <color theme="10"/>
      <name val="Calibri"/>
      <family val="2"/>
      <scheme val="minor"/>
    </font>
    <font>
      <b/>
      <sz val="18"/>
      <name val="Avenir Next LT Pro"/>
      <family val="2"/>
    </font>
    <font>
      <b/>
      <sz val="26"/>
      <color theme="0"/>
      <name val="Avenir Next LT Pro"/>
      <family val="2"/>
    </font>
    <font>
      <sz val="14"/>
      <color theme="0"/>
      <name val="Avenir Next LT Pro Demi"/>
      <family val="2"/>
    </font>
    <font>
      <b/>
      <sz val="13"/>
      <color theme="0"/>
      <name val="Avenir Next LT Pro"/>
      <family val="2"/>
    </font>
    <font>
      <sz val="13"/>
      <name val="Avenir Next LT Pro Demi"/>
      <family val="2"/>
    </font>
    <font>
      <b/>
      <sz val="13"/>
      <color theme="3" tint="-0.249977111117893"/>
      <name val="Avenir Next LT Pro"/>
      <family val="2"/>
    </font>
    <font>
      <sz val="13"/>
      <color theme="1"/>
      <name val="Avenir Next LT Pro"/>
      <family val="2"/>
    </font>
    <font>
      <b/>
      <sz val="13"/>
      <color theme="1"/>
      <name val="Avenir Next LT Pro"/>
      <family val="2"/>
    </font>
    <font>
      <sz val="13"/>
      <color rgb="FFB4BECC"/>
      <name val="Avenir Next LT Pro"/>
      <family val="2"/>
    </font>
    <font>
      <sz val="13"/>
      <color rgb="FFB9BEC3"/>
      <name val="Avenir Next LT Pro"/>
      <family val="2"/>
    </font>
    <font>
      <sz val="13"/>
      <color theme="0"/>
      <name val="Avenir Next LT Pro"/>
      <family val="2"/>
    </font>
    <font>
      <b/>
      <sz val="13"/>
      <color rgb="FFDC5F12"/>
      <name val="Avenir Next LT Pro"/>
      <family val="2"/>
    </font>
    <font>
      <b/>
      <sz val="13"/>
      <name val="Avenir Next LT Pro"/>
      <family val="2"/>
    </font>
    <font>
      <b/>
      <sz val="13"/>
      <color rgb="FFB9BEC3"/>
      <name val="Avenir Next LT Pro"/>
      <family val="2"/>
    </font>
    <font>
      <b/>
      <sz val="13"/>
      <color rgb="FFFCE6D8"/>
      <name val="Avenir Next LT Pro"/>
      <family val="2"/>
    </font>
    <font>
      <sz val="13"/>
      <color theme="1"/>
      <name val="Calibri"/>
      <family val="2"/>
      <scheme val="minor"/>
    </font>
    <font>
      <sz val="13"/>
      <color rgb="FFB9BEC3"/>
      <name val="Calibri"/>
      <family val="2"/>
      <scheme val="minor"/>
    </font>
    <font>
      <sz val="13"/>
      <color theme="0"/>
      <name val="Calibri"/>
      <family val="2"/>
      <scheme val="minor"/>
    </font>
    <font>
      <sz val="13"/>
      <name val="Avenir Next LT Pro"/>
      <family val="2"/>
    </font>
    <font>
      <b/>
      <sz val="36"/>
      <color theme="0"/>
      <name val="Avenir Next LT Pro"/>
      <family val="2"/>
    </font>
    <font>
      <sz val="9"/>
      <color indexed="81"/>
      <name val="Tahoma"/>
      <family val="2"/>
    </font>
    <font>
      <sz val="11"/>
      <color indexed="81"/>
      <name val="Avenir Next LT Pro"/>
      <family val="2"/>
    </font>
    <font>
      <b/>
      <sz val="24"/>
      <color theme="1"/>
      <name val="Avenir Next LT Pro"/>
      <family val="2"/>
    </font>
    <font>
      <sz val="14"/>
      <color rgb="FFD1D4CE"/>
      <name val="Avenir Next LT Pro"/>
      <family val="2"/>
    </font>
    <font>
      <sz val="17"/>
      <color rgb="FFD1D4CE"/>
      <name val="Avenir Next LT Pro"/>
      <family val="2"/>
    </font>
    <font>
      <sz val="12"/>
      <color theme="0"/>
      <name val="Avenir Next LT Pro"/>
      <family val="2"/>
    </font>
    <font>
      <b/>
      <u val="singleAccounting"/>
      <sz val="11"/>
      <color theme="1"/>
      <name val="Calibri"/>
      <family val="2"/>
      <scheme val="minor"/>
    </font>
    <font>
      <sz val="11"/>
      <name val="Calibri"/>
      <family val="2"/>
    </font>
  </fonts>
  <fills count="30">
    <fill>
      <patternFill patternType="none"/>
    </fill>
    <fill>
      <patternFill patternType="gray125"/>
    </fill>
    <fill>
      <patternFill patternType="solid">
        <fgColor theme="2" tint="-9.9978637043366805E-2"/>
        <bgColor indexed="64"/>
      </patternFill>
    </fill>
    <fill>
      <patternFill patternType="solid">
        <fgColor rgb="FFFFFF00"/>
        <bgColor indexed="64"/>
      </patternFill>
    </fill>
    <fill>
      <patternFill patternType="solid">
        <fgColor rgb="FF071D28"/>
        <bgColor indexed="64"/>
      </patternFill>
    </fill>
    <fill>
      <patternFill patternType="solid">
        <fgColor theme="2"/>
        <bgColor indexed="64"/>
      </patternFill>
    </fill>
    <fill>
      <patternFill patternType="solid">
        <fgColor rgb="FFC5CED9"/>
        <bgColor indexed="64"/>
      </patternFill>
    </fill>
    <fill>
      <patternFill patternType="solid">
        <fgColor rgb="FFE1E5EB"/>
        <bgColor indexed="64"/>
      </patternFill>
    </fill>
    <fill>
      <patternFill patternType="solid">
        <fgColor rgb="FF617691"/>
        <bgColor indexed="64"/>
      </patternFill>
    </fill>
    <fill>
      <patternFill patternType="solid">
        <fgColor rgb="FFFFFFFF"/>
        <bgColor indexed="64"/>
      </patternFill>
    </fill>
    <fill>
      <patternFill patternType="solid">
        <fgColor rgb="FF566880"/>
        <bgColor indexed="64"/>
      </patternFill>
    </fill>
    <fill>
      <patternFill patternType="solid">
        <fgColor rgb="FFE6E7E8"/>
        <bgColor indexed="64"/>
      </patternFill>
    </fill>
    <fill>
      <patternFill patternType="solid">
        <fgColor rgb="FFF8F8F8"/>
        <bgColor indexed="64"/>
      </patternFill>
    </fill>
    <fill>
      <patternFill patternType="solid">
        <fgColor rgb="FFDC5F12"/>
        <bgColor indexed="64"/>
      </patternFill>
    </fill>
    <fill>
      <patternFill patternType="solid">
        <fgColor rgb="FF8A929A"/>
        <bgColor indexed="64"/>
      </patternFill>
    </fill>
    <fill>
      <patternFill patternType="solid">
        <fgColor rgb="FF2D3643"/>
        <bgColor indexed="64"/>
      </patternFill>
    </fill>
    <fill>
      <patternFill patternType="solid">
        <fgColor rgb="FF9AAC9B"/>
        <bgColor indexed="64"/>
      </patternFill>
    </fill>
    <fill>
      <patternFill patternType="solid">
        <fgColor rgb="FFCED8CF"/>
        <bgColor indexed="64"/>
      </patternFill>
    </fill>
    <fill>
      <patternFill patternType="solid">
        <fgColor rgb="FFBF922D"/>
        <bgColor indexed="64"/>
      </patternFill>
    </fill>
    <fill>
      <patternFill patternType="solid">
        <fgColor rgb="FFCDC2A7"/>
        <bgColor indexed="64"/>
      </patternFill>
    </fill>
    <fill>
      <patternFill patternType="solid">
        <fgColor rgb="FFEBEAE9"/>
        <bgColor indexed="64"/>
      </patternFill>
    </fill>
    <fill>
      <patternFill patternType="solid">
        <fgColor rgb="FFB9BEC3"/>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4A596E"/>
        <bgColor indexed="64"/>
      </patternFill>
    </fill>
    <fill>
      <patternFill patternType="solid">
        <fgColor rgb="FF84909C"/>
        <bgColor indexed="64"/>
      </patternFill>
    </fill>
    <fill>
      <patternFill patternType="solid">
        <fgColor rgb="FF76808A"/>
        <bgColor indexed="64"/>
      </patternFill>
    </fill>
    <fill>
      <patternFill patternType="solid">
        <fgColor rgb="FF7A848E"/>
        <bgColor indexed="64"/>
      </patternFill>
    </fill>
    <fill>
      <patternFill patternType="solid">
        <fgColor rgb="FF243917"/>
        <bgColor indexed="64"/>
      </patternFill>
    </fill>
    <fill>
      <patternFill patternType="solid">
        <fgColor rgb="FFD1D4CE"/>
        <bgColor indexed="64"/>
      </patternFill>
    </fill>
  </fills>
  <borders count="24">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rgb="FFE6E7E8"/>
      </left>
      <right style="medium">
        <color rgb="FFE6E7E8"/>
      </right>
      <top style="medium">
        <color rgb="FFE6E7E8"/>
      </top>
      <bottom style="medium">
        <color rgb="FFE6E7E8"/>
      </bottom>
      <diagonal/>
    </border>
    <border>
      <left style="medium">
        <color rgb="FFE6E7E8"/>
      </left>
      <right/>
      <top/>
      <bottom/>
      <diagonal/>
    </border>
    <border>
      <left style="medium">
        <color rgb="FFE6E7E8"/>
      </left>
      <right/>
      <top/>
      <bottom style="thin">
        <color indexed="64"/>
      </bottom>
      <diagonal/>
    </border>
    <border>
      <left/>
      <right/>
      <top/>
      <bottom style="thin">
        <color indexed="64"/>
      </bottom>
      <diagonal/>
    </border>
    <border>
      <left/>
      <right style="medium">
        <color rgb="FFE6E7E8"/>
      </right>
      <top/>
      <bottom style="thin">
        <color indexed="64"/>
      </bottom>
      <diagonal/>
    </border>
    <border>
      <left style="medium">
        <color rgb="FFE6E7E8"/>
      </left>
      <right style="medium">
        <color rgb="FFE6E7E8"/>
      </right>
      <top style="medium">
        <color rgb="FFE6E7E8"/>
      </top>
      <bottom style="thin">
        <color indexed="64"/>
      </bottom>
      <diagonal/>
    </border>
    <border>
      <left style="medium">
        <color rgb="FFE6E7E8"/>
      </left>
      <right/>
      <top style="medium">
        <color rgb="FFE6E7E8"/>
      </top>
      <bottom style="medium">
        <color rgb="FFE6E7E8"/>
      </bottom>
      <diagonal/>
    </border>
    <border>
      <left style="medium">
        <color rgb="FFE8EBF0"/>
      </left>
      <right style="medium">
        <color rgb="FFE8EBF0"/>
      </right>
      <top style="medium">
        <color rgb="FFE8EBF0"/>
      </top>
      <bottom style="medium">
        <color rgb="FFE8EBF0"/>
      </bottom>
      <diagonal/>
    </border>
    <border>
      <left style="medium">
        <color rgb="FFE6E7E8"/>
      </left>
      <right style="medium">
        <color rgb="FFE6E7E8"/>
      </right>
      <top style="medium">
        <color rgb="FFE6E7E8"/>
      </top>
      <bottom style="thick">
        <color rgb="FFE6E7E8"/>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ck">
        <color rgb="FFE6E7E8"/>
      </left>
      <right/>
      <top/>
      <bottom/>
      <diagonal/>
    </border>
    <border>
      <left style="thick">
        <color rgb="FFE6E7E8"/>
      </left>
      <right style="thick">
        <color rgb="FFE6E7E8"/>
      </right>
      <top/>
      <bottom/>
      <diagonal/>
    </border>
    <border>
      <left/>
      <right/>
      <top style="thick">
        <color rgb="FFE6E7E8"/>
      </top>
      <bottom/>
      <diagonal/>
    </border>
    <border>
      <left style="thick">
        <color rgb="FFE6E7E8"/>
      </left>
      <right/>
      <top style="thick">
        <color rgb="FFE6E7E8"/>
      </top>
      <bottom/>
      <diagonal/>
    </border>
    <border>
      <left style="thick">
        <color rgb="FFE6E7E8"/>
      </left>
      <right style="thick">
        <color rgb="FFE6E7E8"/>
      </right>
      <top style="thick">
        <color rgb="FFE6E7E8"/>
      </top>
      <bottom/>
      <diagonal/>
    </border>
  </borders>
  <cellStyleXfs count="7">
    <xf numFmtId="0" fontId="0" fillId="0" borderId="0"/>
    <xf numFmtId="0" fontId="3" fillId="0" borderId="0"/>
    <xf numFmtId="0" fontId="4" fillId="0" borderId="0"/>
    <xf numFmtId="43" fontId="1" fillId="0" borderId="0" applyFont="0" applyFill="0" applyBorder="0" applyAlignment="0" applyProtection="0"/>
    <xf numFmtId="0" fontId="40" fillId="0" borderId="0" applyNumberFormat="0" applyFill="0" applyBorder="0" applyAlignment="0" applyProtection="0"/>
    <xf numFmtId="44" fontId="1" fillId="0" borderId="0" applyFont="0" applyFill="0" applyBorder="0" applyAlignment="0" applyProtection="0"/>
    <xf numFmtId="0" fontId="68" fillId="0" borderId="0"/>
  </cellStyleXfs>
  <cellXfs count="265">
    <xf numFmtId="0" fontId="0" fillId="0" borderId="0" xfId="0"/>
    <xf numFmtId="49" fontId="0" fillId="0" borderId="0" xfId="0" applyNumberFormat="1"/>
    <xf numFmtId="0" fontId="0" fillId="0" borderId="0" xfId="3" applyNumberFormat="1" applyFont="1"/>
    <xf numFmtId="0" fontId="12" fillId="0" borderId="0" xfId="0" applyFont="1"/>
    <xf numFmtId="0" fontId="24" fillId="0" borderId="0" xfId="0" applyFont="1"/>
    <xf numFmtId="0" fontId="23" fillId="0" borderId="0" xfId="0" applyFont="1" applyAlignment="1">
      <alignment vertical="center"/>
    </xf>
    <xf numFmtId="0" fontId="23" fillId="0" borderId="0" xfId="0" applyFont="1"/>
    <xf numFmtId="0" fontId="14" fillId="12" borderId="0" xfId="0" applyFont="1" applyFill="1" applyAlignment="1">
      <alignment horizontal="right" vertical="center"/>
    </xf>
    <xf numFmtId="0" fontId="26" fillId="10" borderId="0" xfId="0" applyFont="1" applyFill="1" applyAlignment="1">
      <alignment horizontal="right" vertical="center"/>
    </xf>
    <xf numFmtId="0" fontId="18" fillId="13" borderId="0" xfId="0" applyFont="1" applyFill="1" applyAlignment="1">
      <alignment vertical="center"/>
    </xf>
    <xf numFmtId="0" fontId="26" fillId="13" borderId="0" xfId="0" applyFont="1" applyFill="1" applyAlignment="1">
      <alignment horizontal="right" vertical="center"/>
    </xf>
    <xf numFmtId="43" fontId="18" fillId="10" borderId="0" xfId="3" applyFont="1" applyFill="1" applyBorder="1" applyAlignment="1" applyProtection="1">
      <alignment vertical="center"/>
    </xf>
    <xf numFmtId="43" fontId="12" fillId="0" borderId="0" xfId="3" applyFont="1" applyBorder="1" applyProtection="1"/>
    <xf numFmtId="0" fontId="12" fillId="0" borderId="0" xfId="0" applyFont="1" applyAlignment="1">
      <alignment wrapText="1"/>
    </xf>
    <xf numFmtId="43" fontId="12" fillId="0" borderId="0" xfId="3" applyFont="1" applyFill="1" applyBorder="1" applyProtection="1"/>
    <xf numFmtId="0" fontId="21" fillId="17" borderId="0" xfId="0" applyFont="1" applyFill="1" applyAlignment="1">
      <alignment horizontal="right" vertical="center" wrapText="1"/>
    </xf>
    <xf numFmtId="0" fontId="27" fillId="0" borderId="0" xfId="0" applyFont="1" applyAlignment="1">
      <alignment horizontal="right"/>
    </xf>
    <xf numFmtId="0" fontId="25" fillId="16" borderId="0" xfId="0" applyFont="1" applyFill="1" applyAlignment="1">
      <alignment horizontal="right" vertical="center"/>
    </xf>
    <xf numFmtId="43" fontId="25" fillId="16" borderId="0" xfId="3" applyFont="1" applyFill="1" applyBorder="1" applyAlignment="1" applyProtection="1">
      <alignment vertical="center"/>
    </xf>
    <xf numFmtId="43" fontId="25" fillId="18" borderId="0" xfId="3" applyFont="1" applyFill="1" applyBorder="1" applyAlignment="1" applyProtection="1">
      <alignment vertical="center"/>
    </xf>
    <xf numFmtId="0" fontId="25" fillId="18" borderId="0" xfId="0" applyFont="1" applyFill="1" applyAlignment="1">
      <alignment horizontal="right" vertical="center"/>
    </xf>
    <xf numFmtId="0" fontId="0" fillId="7" borderId="0" xfId="0" applyFill="1"/>
    <xf numFmtId="0" fontId="23" fillId="10" borderId="0" xfId="0" applyFont="1" applyFill="1" applyAlignment="1">
      <alignment vertical="center"/>
    </xf>
    <xf numFmtId="0" fontId="26" fillId="10" borderId="0" xfId="0" applyFont="1" applyFill="1" applyAlignment="1">
      <alignment horizontal="center" vertical="center" wrapText="1"/>
    </xf>
    <xf numFmtId="0" fontId="25" fillId="13" borderId="0" xfId="0" applyFont="1" applyFill="1" applyAlignment="1">
      <alignment vertical="center"/>
    </xf>
    <xf numFmtId="0" fontId="25" fillId="10" borderId="0" xfId="0" applyFont="1" applyFill="1" applyAlignment="1">
      <alignment horizontal="center" vertical="center" wrapText="1"/>
    </xf>
    <xf numFmtId="0" fontId="23" fillId="13" borderId="0" xfId="0" applyFont="1" applyFill="1" applyAlignment="1">
      <alignment vertical="center"/>
    </xf>
    <xf numFmtId="0" fontId="23" fillId="15" borderId="0" xfId="0" applyFont="1" applyFill="1" applyAlignment="1">
      <alignment vertical="center"/>
    </xf>
    <xf numFmtId="0" fontId="25" fillId="15" borderId="0" xfId="0" applyFont="1" applyFill="1" applyAlignment="1">
      <alignment vertical="center"/>
    </xf>
    <xf numFmtId="0" fontId="14" fillId="12" borderId="8" xfId="0" applyFont="1" applyFill="1" applyBorder="1" applyAlignment="1">
      <alignment horizontal="right" vertical="center"/>
    </xf>
    <xf numFmtId="0" fontId="14" fillId="11" borderId="8" xfId="0" applyFont="1" applyFill="1" applyBorder="1" applyAlignment="1">
      <alignment horizontal="right" vertical="center"/>
    </xf>
    <xf numFmtId="0" fontId="14" fillId="11" borderId="11" xfId="0" applyFont="1" applyFill="1" applyBorder="1" applyAlignment="1">
      <alignment horizontal="right" vertical="center"/>
    </xf>
    <xf numFmtId="0" fontId="14" fillId="12" borderId="13" xfId="0" applyFont="1" applyFill="1" applyBorder="1" applyAlignment="1">
      <alignment horizontal="right" vertical="center"/>
    </xf>
    <xf numFmtId="0" fontId="14" fillId="11" borderId="12" xfId="0" applyFont="1" applyFill="1" applyBorder="1" applyAlignment="1">
      <alignment horizontal="right" vertical="center"/>
    </xf>
    <xf numFmtId="0" fontId="30" fillId="14" borderId="0" xfId="0" applyFont="1" applyFill="1" applyAlignment="1">
      <alignment horizontal="right" vertical="center"/>
    </xf>
    <xf numFmtId="0" fontId="30" fillId="13" borderId="0" xfId="0" applyFont="1" applyFill="1" applyAlignment="1">
      <alignment horizontal="right" vertical="center"/>
    </xf>
    <xf numFmtId="0" fontId="30" fillId="10" borderId="0" xfId="0" applyFont="1" applyFill="1" applyAlignment="1">
      <alignment horizontal="right" vertical="center"/>
    </xf>
    <xf numFmtId="0" fontId="30" fillId="15" borderId="0" xfId="0" applyFont="1" applyFill="1" applyAlignment="1">
      <alignment horizontal="right" vertical="center"/>
    </xf>
    <xf numFmtId="0" fontId="22" fillId="0" borderId="0" xfId="0" applyFont="1" applyAlignment="1">
      <alignment vertical="center"/>
    </xf>
    <xf numFmtId="0" fontId="22" fillId="0" borderId="0" xfId="0" applyFont="1" applyAlignment="1">
      <alignment horizontal="right" vertical="center"/>
    </xf>
    <xf numFmtId="0" fontId="23" fillId="0" borderId="12" xfId="0" applyFont="1" applyBorder="1" applyAlignment="1">
      <alignment horizontal="right" vertical="center"/>
    </xf>
    <xf numFmtId="0" fontId="14" fillId="12" borderId="15" xfId="0" applyFont="1" applyFill="1" applyBorder="1" applyAlignment="1">
      <alignment horizontal="right" vertical="center"/>
    </xf>
    <xf numFmtId="0" fontId="14" fillId="20" borderId="15" xfId="0" applyFont="1" applyFill="1" applyBorder="1" applyAlignment="1">
      <alignment horizontal="right" vertical="center"/>
    </xf>
    <xf numFmtId="0" fontId="14" fillId="0" borderId="0" xfId="0" applyFont="1" applyAlignment="1">
      <alignment horizontal="right" vertical="center"/>
    </xf>
    <xf numFmtId="0" fontId="14" fillId="11" borderId="0" xfId="0" applyFont="1" applyFill="1" applyAlignment="1">
      <alignment horizontal="right" vertical="center"/>
    </xf>
    <xf numFmtId="0" fontId="14" fillId="12" borderId="11" xfId="0" applyFont="1" applyFill="1" applyBorder="1" applyAlignment="1">
      <alignment horizontal="right" vertical="center"/>
    </xf>
    <xf numFmtId="0" fontId="14" fillId="0" borderId="11" xfId="0" applyFont="1" applyBorder="1" applyAlignment="1">
      <alignment horizontal="right" vertical="center"/>
    </xf>
    <xf numFmtId="0" fontId="23" fillId="21" borderId="0" xfId="0" applyFont="1" applyFill="1" applyAlignment="1">
      <alignment vertical="center"/>
    </xf>
    <xf numFmtId="0" fontId="15" fillId="21" borderId="0" xfId="0" applyFont="1" applyFill="1" applyAlignment="1">
      <alignment horizontal="right" vertical="center"/>
    </xf>
    <xf numFmtId="0" fontId="18" fillId="21" borderId="0" xfId="0" applyFont="1" applyFill="1" applyAlignment="1">
      <alignment horizontal="center" vertical="center"/>
    </xf>
    <xf numFmtId="43" fontId="24" fillId="21" borderId="0" xfId="3" applyFont="1" applyFill="1" applyBorder="1" applyAlignment="1" applyProtection="1">
      <alignment vertical="center"/>
    </xf>
    <xf numFmtId="0" fontId="23" fillId="21" borderId="0" xfId="3" applyNumberFormat="1" applyFont="1" applyFill="1" applyBorder="1" applyAlignment="1" applyProtection="1">
      <alignment vertical="center"/>
    </xf>
    <xf numFmtId="0" fontId="22" fillId="21" borderId="0" xfId="0" applyFont="1" applyFill="1" applyAlignment="1">
      <alignment vertical="center"/>
    </xf>
    <xf numFmtId="0" fontId="30" fillId="21" borderId="0" xfId="0" applyFont="1" applyFill="1" applyAlignment="1">
      <alignment horizontal="center" vertical="center"/>
    </xf>
    <xf numFmtId="0" fontId="14" fillId="21" borderId="0" xfId="0" applyFont="1" applyFill="1" applyAlignment="1">
      <alignment horizontal="right" vertical="center"/>
    </xf>
    <xf numFmtId="0" fontId="14" fillId="21" borderId="11" xfId="0" applyFont="1" applyFill="1" applyBorder="1" applyAlignment="1">
      <alignment horizontal="right" vertical="center"/>
    </xf>
    <xf numFmtId="0" fontId="35" fillId="21" borderId="0" xfId="0" applyFont="1" applyFill="1" applyAlignment="1">
      <alignment horizontal="right" vertical="center"/>
    </xf>
    <xf numFmtId="0" fontId="36" fillId="21" borderId="0" xfId="0" applyFont="1" applyFill="1" applyAlignment="1">
      <alignment horizontal="right" vertical="center"/>
    </xf>
    <xf numFmtId="49" fontId="18" fillId="0" borderId="0" xfId="3" applyNumberFormat="1" applyFont="1" applyFill="1" applyBorder="1" applyAlignment="1" applyProtection="1">
      <alignment vertical="center"/>
    </xf>
    <xf numFmtId="49" fontId="18" fillId="0" borderId="0" xfId="3" applyNumberFormat="1" applyFont="1" applyFill="1" applyBorder="1" applyAlignment="1" applyProtection="1">
      <alignment horizontal="center" vertical="center"/>
    </xf>
    <xf numFmtId="49" fontId="14" fillId="0" borderId="0" xfId="3" applyNumberFormat="1" applyFont="1" applyFill="1" applyBorder="1" applyAlignment="1" applyProtection="1">
      <alignment vertical="center"/>
    </xf>
    <xf numFmtId="49" fontId="22" fillId="0" borderId="0" xfId="3" applyNumberFormat="1" applyFont="1" applyFill="1" applyBorder="1" applyAlignment="1" applyProtection="1">
      <alignment vertical="center"/>
    </xf>
    <xf numFmtId="49" fontId="14" fillId="0" borderId="0" xfId="3" applyNumberFormat="1" applyFont="1" applyFill="1" applyBorder="1" applyAlignment="1" applyProtection="1">
      <alignment horizontal="center" vertical="center"/>
    </xf>
    <xf numFmtId="0" fontId="10" fillId="22" borderId="17" xfId="0" applyFont="1" applyFill="1" applyBorder="1"/>
    <xf numFmtId="0" fontId="12" fillId="0" borderId="17" xfId="0" applyFont="1" applyBorder="1"/>
    <xf numFmtId="0" fontId="12" fillId="23" borderId="18" xfId="0" applyFont="1" applyFill="1" applyBorder="1"/>
    <xf numFmtId="0" fontId="12" fillId="0" borderId="18" xfId="0" applyFont="1" applyBorder="1"/>
    <xf numFmtId="0" fontId="41" fillId="12" borderId="0" xfId="0" applyFont="1" applyFill="1" applyAlignment="1">
      <alignment horizontal="right" vertical="center" wrapText="1"/>
    </xf>
    <xf numFmtId="0" fontId="10" fillId="0" borderId="0" xfId="0" applyFont="1" applyAlignment="1">
      <alignment vertical="center"/>
    </xf>
    <xf numFmtId="0" fontId="13" fillId="6" borderId="0" xfId="0" applyFont="1" applyFill="1"/>
    <xf numFmtId="0" fontId="21" fillId="6" borderId="0" xfId="0" applyFont="1" applyFill="1"/>
    <xf numFmtId="0" fontId="14" fillId="6" borderId="0" xfId="0" applyFont="1" applyFill="1"/>
    <xf numFmtId="49" fontId="12" fillId="0" borderId="0" xfId="0" applyNumberFormat="1" applyFont="1"/>
    <xf numFmtId="0" fontId="19" fillId="0" borderId="0" xfId="0" applyFont="1"/>
    <xf numFmtId="0" fontId="26" fillId="0" borderId="0" xfId="0" applyFont="1" applyAlignment="1">
      <alignment vertical="center" wrapText="1"/>
    </xf>
    <xf numFmtId="0" fontId="28" fillId="0" borderId="0" xfId="0" applyFont="1" applyAlignment="1">
      <alignment horizontal="center" vertical="center"/>
    </xf>
    <xf numFmtId="0" fontId="41" fillId="6" borderId="0" xfId="0" applyFont="1" applyFill="1" applyAlignment="1">
      <alignment vertical="center"/>
    </xf>
    <xf numFmtId="0" fontId="17" fillId="6" borderId="0" xfId="0" applyFont="1" applyFill="1" applyAlignment="1">
      <alignment vertical="center" wrapText="1"/>
    </xf>
    <xf numFmtId="0" fontId="12" fillId="0" borderId="0" xfId="0" applyFont="1" applyAlignment="1">
      <alignment vertical="center"/>
    </xf>
    <xf numFmtId="0" fontId="16" fillId="6" borderId="0" xfId="0" applyFont="1" applyFill="1" applyAlignment="1">
      <alignment horizontal="center"/>
    </xf>
    <xf numFmtId="49" fontId="14" fillId="0" borderId="0" xfId="0" applyNumberFormat="1" applyFont="1"/>
    <xf numFmtId="0" fontId="16" fillId="0" borderId="0" xfId="0" applyFont="1" applyAlignment="1">
      <alignment vertical="center"/>
    </xf>
    <xf numFmtId="49" fontId="23" fillId="0" borderId="0" xfId="0" applyNumberFormat="1" applyFont="1"/>
    <xf numFmtId="0" fontId="23" fillId="0" borderId="0" xfId="0" applyFont="1" applyAlignment="1">
      <alignment horizontal="center" vertical="center"/>
    </xf>
    <xf numFmtId="49" fontId="14" fillId="0" borderId="0" xfId="0" applyNumberFormat="1" applyFont="1" applyAlignment="1">
      <alignment horizontal="center" vertical="center"/>
    </xf>
    <xf numFmtId="0" fontId="16" fillId="0" borderId="0" xfId="0" applyFont="1"/>
    <xf numFmtId="49" fontId="18" fillId="0" borderId="0" xfId="0" applyNumberFormat="1" applyFont="1"/>
    <xf numFmtId="0" fontId="16" fillId="0" borderId="0" xfId="0" applyFont="1" applyAlignment="1">
      <alignment horizontal="left" vertical="center"/>
    </xf>
    <xf numFmtId="0" fontId="18" fillId="0" borderId="0" xfId="0" applyFont="1" applyAlignment="1">
      <alignment horizontal="left" vertical="center"/>
    </xf>
    <xf numFmtId="0" fontId="10" fillId="0" borderId="0" xfId="0" applyFont="1" applyAlignment="1">
      <alignment horizontal="left" vertical="center"/>
    </xf>
    <xf numFmtId="0" fontId="21" fillId="17" borderId="0" xfId="3" applyNumberFormat="1" applyFont="1" applyFill="1" applyBorder="1" applyAlignment="1" applyProtection="1">
      <alignment horizontal="right" vertical="center" wrapText="1"/>
    </xf>
    <xf numFmtId="0" fontId="34" fillId="19" borderId="0" xfId="0" applyFont="1" applyFill="1" applyAlignment="1">
      <alignment horizontal="right" vertical="center" wrapText="1"/>
    </xf>
    <xf numFmtId="0" fontId="41" fillId="11" borderId="21" xfId="0" applyFont="1" applyFill="1" applyBorder="1" applyAlignment="1">
      <alignment horizontal="right" vertical="center"/>
    </xf>
    <xf numFmtId="0" fontId="20" fillId="15" borderId="0" xfId="0" applyFont="1" applyFill="1" applyAlignment="1">
      <alignment vertical="center"/>
    </xf>
    <xf numFmtId="0" fontId="43" fillId="15" borderId="0" xfId="0" applyFont="1" applyFill="1" applyAlignment="1">
      <alignment vertical="center"/>
    </xf>
    <xf numFmtId="0" fontId="0" fillId="21" borderId="0" xfId="0" applyFill="1" applyAlignment="1">
      <alignment vertical="center"/>
    </xf>
    <xf numFmtId="0" fontId="0" fillId="0" borderId="0" xfId="0" applyAlignment="1">
      <alignment vertical="center"/>
    </xf>
    <xf numFmtId="0" fontId="12" fillId="21" borderId="0" xfId="0" applyFont="1" applyFill="1" applyAlignment="1">
      <alignment vertical="center"/>
    </xf>
    <xf numFmtId="0" fontId="32" fillId="21" borderId="0" xfId="0" applyFont="1" applyFill="1" applyAlignment="1">
      <alignment horizontal="center" vertical="center" wrapText="1"/>
    </xf>
    <xf numFmtId="0" fontId="31" fillId="21" borderId="0" xfId="0" applyFont="1" applyFill="1" applyAlignment="1">
      <alignment vertical="center"/>
    </xf>
    <xf numFmtId="0" fontId="33" fillId="21" borderId="0" xfId="0" applyFont="1" applyFill="1" applyAlignment="1">
      <alignment vertical="center"/>
    </xf>
    <xf numFmtId="0" fontId="41" fillId="21" borderId="0" xfId="0" applyFont="1" applyFill="1" applyAlignment="1">
      <alignment horizontal="center" vertical="center"/>
    </xf>
    <xf numFmtId="0" fontId="33" fillId="0" borderId="0" xfId="0" applyFont="1" applyAlignment="1">
      <alignment vertical="center"/>
    </xf>
    <xf numFmtId="0" fontId="0" fillId="15" borderId="0" xfId="0" applyFill="1" applyAlignment="1">
      <alignment vertical="center"/>
    </xf>
    <xf numFmtId="0" fontId="12" fillId="10" borderId="0" xfId="0" applyFont="1" applyFill="1" applyAlignment="1">
      <alignment vertical="center"/>
    </xf>
    <xf numFmtId="0" fontId="29" fillId="10" borderId="0" xfId="0" applyFont="1" applyFill="1" applyAlignment="1">
      <alignment vertical="center"/>
    </xf>
    <xf numFmtId="0" fontId="37" fillId="21" borderId="0" xfId="0" applyFont="1" applyFill="1" applyAlignment="1">
      <alignment horizontal="right" vertical="center"/>
    </xf>
    <xf numFmtId="0" fontId="23" fillId="14" borderId="0" xfId="0" applyFont="1" applyFill="1" applyAlignment="1">
      <alignment vertical="center"/>
    </xf>
    <xf numFmtId="0" fontId="5" fillId="0" borderId="0" xfId="0" applyFont="1" applyAlignment="1">
      <alignment vertical="center"/>
    </xf>
    <xf numFmtId="0" fontId="5" fillId="0" borderId="0" xfId="0" applyFont="1" applyAlignment="1">
      <alignment horizontal="right" vertical="center"/>
    </xf>
    <xf numFmtId="0" fontId="14" fillId="0" borderId="0" xfId="0" applyFont="1" applyAlignment="1">
      <alignment vertical="center"/>
    </xf>
    <xf numFmtId="0" fontId="46" fillId="21" borderId="0" xfId="0" applyFont="1" applyFill="1" applyAlignment="1">
      <alignment horizontal="center" vertical="center"/>
    </xf>
    <xf numFmtId="0" fontId="44" fillId="21" borderId="0" xfId="0" applyFont="1" applyFill="1" applyAlignment="1">
      <alignment horizontal="center" vertical="center"/>
    </xf>
    <xf numFmtId="43" fontId="47" fillId="12" borderId="8" xfId="3" applyFont="1" applyFill="1" applyBorder="1" applyAlignment="1" applyProtection="1">
      <alignment vertical="center"/>
      <protection locked="0"/>
    </xf>
    <xf numFmtId="43" fontId="48" fillId="21" borderId="0" xfId="3" applyFont="1" applyFill="1" applyBorder="1" applyAlignment="1" applyProtection="1">
      <alignment vertical="center"/>
    </xf>
    <xf numFmtId="43" fontId="47" fillId="11" borderId="8" xfId="3" applyFont="1" applyFill="1" applyBorder="1" applyAlignment="1" applyProtection="1">
      <alignment vertical="center"/>
      <protection locked="0"/>
    </xf>
    <xf numFmtId="43" fontId="47" fillId="12" borderId="13" xfId="3" applyFont="1" applyFill="1" applyBorder="1" applyAlignment="1" applyProtection="1">
      <alignment vertical="center"/>
      <protection locked="0"/>
    </xf>
    <xf numFmtId="43" fontId="48" fillId="21" borderId="10" xfId="3" applyFont="1" applyFill="1" applyBorder="1" applyAlignment="1" applyProtection="1">
      <alignment vertical="center"/>
    </xf>
    <xf numFmtId="0" fontId="49" fillId="21" borderId="0" xfId="0" applyFont="1" applyFill="1" applyAlignment="1">
      <alignment vertical="center"/>
    </xf>
    <xf numFmtId="0" fontId="50" fillId="21" borderId="0" xfId="0" applyFont="1" applyFill="1" applyAlignment="1">
      <alignment vertical="center"/>
    </xf>
    <xf numFmtId="43" fontId="47" fillId="21" borderId="0" xfId="3" applyFont="1" applyFill="1" applyBorder="1" applyAlignment="1" applyProtection="1">
      <alignment vertical="center"/>
    </xf>
    <xf numFmtId="0" fontId="47" fillId="21" borderId="0" xfId="0" applyFont="1" applyFill="1" applyAlignment="1">
      <alignment vertical="center"/>
    </xf>
    <xf numFmtId="43" fontId="47" fillId="11" borderId="13" xfId="3" applyFont="1" applyFill="1" applyBorder="1" applyAlignment="1" applyProtection="1">
      <alignment vertical="center"/>
      <protection locked="0"/>
    </xf>
    <xf numFmtId="43" fontId="49" fillId="21" borderId="0" xfId="3" applyFont="1" applyFill="1" applyBorder="1" applyAlignment="1" applyProtection="1">
      <alignment vertical="center"/>
    </xf>
    <xf numFmtId="43" fontId="50" fillId="21" borderId="0" xfId="3" applyFont="1" applyFill="1" applyBorder="1" applyAlignment="1" applyProtection="1">
      <alignment vertical="center"/>
    </xf>
    <xf numFmtId="43" fontId="44" fillId="10" borderId="0" xfId="3" applyFont="1" applyFill="1" applyBorder="1" applyAlignment="1" applyProtection="1">
      <alignment vertical="center"/>
    </xf>
    <xf numFmtId="0" fontId="51" fillId="0" borderId="0" xfId="0" applyFont="1" applyAlignment="1">
      <alignment vertical="center"/>
    </xf>
    <xf numFmtId="0" fontId="52" fillId="13" borderId="0" xfId="0" applyFont="1" applyFill="1" applyAlignment="1">
      <alignment horizontal="center" vertical="center" wrapText="1"/>
    </xf>
    <xf numFmtId="0" fontId="44" fillId="13" borderId="0" xfId="0" applyFont="1" applyFill="1" applyAlignment="1">
      <alignment horizontal="center" vertical="center" wrapText="1"/>
    </xf>
    <xf numFmtId="0" fontId="53" fillId="21" borderId="0" xfId="0" applyFont="1" applyFill="1" applyAlignment="1">
      <alignment vertical="center"/>
    </xf>
    <xf numFmtId="43" fontId="48" fillId="21" borderId="11" xfId="3" applyFont="1" applyFill="1" applyBorder="1" applyAlignment="1" applyProtection="1">
      <alignment vertical="center"/>
    </xf>
    <xf numFmtId="43" fontId="54" fillId="21" borderId="0" xfId="3" applyFont="1" applyFill="1" applyBorder="1" applyAlignment="1" applyProtection="1">
      <alignment vertical="center"/>
    </xf>
    <xf numFmtId="43" fontId="55" fillId="21" borderId="0" xfId="3" applyFont="1" applyFill="1" applyBorder="1" applyAlignment="1" applyProtection="1">
      <alignment vertical="center"/>
    </xf>
    <xf numFmtId="43" fontId="53" fillId="21" borderId="0" xfId="3" applyFont="1" applyFill="1" applyBorder="1" applyAlignment="1" applyProtection="1">
      <alignment vertical="center"/>
    </xf>
    <xf numFmtId="0" fontId="56" fillId="21" borderId="0" xfId="0" applyFont="1" applyFill="1" applyAlignment="1">
      <alignment vertical="center"/>
    </xf>
    <xf numFmtId="0" fontId="57" fillId="21" borderId="0" xfId="0" applyFont="1" applyFill="1" applyAlignment="1">
      <alignment vertical="center"/>
    </xf>
    <xf numFmtId="43" fontId="44" fillId="13" borderId="0" xfId="3" applyFont="1" applyFill="1" applyBorder="1" applyAlignment="1" applyProtection="1">
      <alignment vertical="center"/>
    </xf>
    <xf numFmtId="0" fontId="47" fillId="14" borderId="0" xfId="0" applyFont="1" applyFill="1" applyAlignment="1">
      <alignment vertical="center"/>
    </xf>
    <xf numFmtId="43" fontId="48" fillId="21" borderId="0" xfId="0" applyNumberFormat="1" applyFont="1" applyFill="1" applyAlignment="1">
      <alignment vertical="center"/>
    </xf>
    <xf numFmtId="43" fontId="50" fillId="21" borderId="0" xfId="0" applyNumberFormat="1" applyFont="1" applyFill="1" applyAlignment="1">
      <alignment vertical="center"/>
    </xf>
    <xf numFmtId="0" fontId="58" fillId="0" borderId="0" xfId="0" applyFont="1" applyAlignment="1">
      <alignment vertical="center"/>
    </xf>
    <xf numFmtId="0" fontId="44" fillId="15" borderId="0" xfId="0" applyFont="1" applyFill="1" applyAlignment="1">
      <alignment vertical="center"/>
    </xf>
    <xf numFmtId="43" fontId="47" fillId="21" borderId="0" xfId="0" applyNumberFormat="1" applyFont="1" applyFill="1" applyAlignment="1">
      <alignment vertical="center"/>
    </xf>
    <xf numFmtId="43" fontId="44" fillId="15" borderId="0" xfId="3" applyFont="1" applyFill="1" applyBorder="1" applyAlignment="1" applyProtection="1">
      <alignment vertical="center"/>
    </xf>
    <xf numFmtId="0" fontId="47" fillId="12" borderId="8" xfId="0" applyFont="1" applyFill="1" applyBorder="1" applyAlignment="1" applyProtection="1">
      <alignment horizontal="right"/>
      <protection locked="0"/>
    </xf>
    <xf numFmtId="43" fontId="47" fillId="12" borderId="14" xfId="3" applyFont="1" applyFill="1" applyBorder="1" applyAlignment="1" applyProtection="1">
      <alignment horizontal="right"/>
      <protection locked="0"/>
    </xf>
    <xf numFmtId="0" fontId="47" fillId="11" borderId="8" xfId="0" applyFont="1" applyFill="1" applyBorder="1" applyAlignment="1" applyProtection="1">
      <alignment horizontal="right"/>
      <protection locked="0"/>
    </xf>
    <xf numFmtId="43" fontId="47" fillId="11" borderId="14" xfId="3" applyFont="1" applyFill="1" applyBorder="1" applyAlignment="1" applyProtection="1">
      <alignment horizontal="right"/>
      <protection locked="0"/>
    </xf>
    <xf numFmtId="43" fontId="47" fillId="12" borderId="8" xfId="3" applyFont="1" applyFill="1" applyBorder="1" applyAlignment="1" applyProtection="1">
      <alignment horizontal="right"/>
      <protection locked="0"/>
    </xf>
    <xf numFmtId="0" fontId="47" fillId="0" borderId="0" xfId="0" applyFont="1" applyAlignment="1">
      <alignment horizontal="right"/>
    </xf>
    <xf numFmtId="43" fontId="47" fillId="11" borderId="8" xfId="3" applyFont="1" applyFill="1" applyBorder="1" applyAlignment="1" applyProtection="1">
      <alignment horizontal="right"/>
      <protection locked="0"/>
    </xf>
    <xf numFmtId="0" fontId="47" fillId="11" borderId="16" xfId="0" applyFont="1" applyFill="1" applyBorder="1" applyAlignment="1" applyProtection="1">
      <alignment horizontal="right"/>
      <protection locked="0"/>
    </xf>
    <xf numFmtId="43" fontId="47" fillId="11" borderId="16" xfId="3" applyFont="1" applyFill="1" applyBorder="1" applyAlignment="1" applyProtection="1">
      <alignment horizontal="right"/>
      <protection locked="0"/>
    </xf>
    <xf numFmtId="43" fontId="45" fillId="16" borderId="9" xfId="3" applyFont="1" applyFill="1" applyBorder="1" applyAlignment="1" applyProtection="1">
      <alignment horizontal="right" vertical="center" wrapText="1"/>
    </xf>
    <xf numFmtId="43" fontId="45" fillId="16" borderId="0" xfId="3" applyFont="1" applyFill="1" applyBorder="1" applyAlignment="1" applyProtection="1">
      <alignment horizontal="right" vertical="center" wrapText="1"/>
    </xf>
    <xf numFmtId="14" fontId="47" fillId="11" borderId="8" xfId="0" applyNumberFormat="1" applyFont="1" applyFill="1" applyBorder="1" applyAlignment="1" applyProtection="1">
      <alignment horizontal="right"/>
      <protection locked="0"/>
    </xf>
    <xf numFmtId="14" fontId="47" fillId="12" borderId="8" xfId="0" applyNumberFormat="1" applyFont="1" applyFill="1" applyBorder="1" applyAlignment="1" applyProtection="1">
      <alignment horizontal="right"/>
      <protection locked="0"/>
    </xf>
    <xf numFmtId="0" fontId="45" fillId="9" borderId="0" xfId="0" applyFont="1" applyFill="1" applyAlignment="1" applyProtection="1">
      <alignment horizontal="left" vertical="center"/>
      <protection locked="0"/>
    </xf>
    <xf numFmtId="0" fontId="21" fillId="6" borderId="0" xfId="0" applyFont="1" applyFill="1" applyAlignment="1">
      <alignment horizontal="left" vertical="center"/>
    </xf>
    <xf numFmtId="43" fontId="45" fillId="9" borderId="0" xfId="3" applyFont="1" applyFill="1" applyBorder="1" applyAlignment="1" applyProtection="1">
      <alignment horizontal="left" vertical="center"/>
      <protection locked="0"/>
    </xf>
    <xf numFmtId="43" fontId="14" fillId="6" borderId="0" xfId="3" applyFont="1" applyFill="1" applyBorder="1" applyAlignment="1" applyProtection="1">
      <alignment horizontal="left" vertical="center"/>
    </xf>
    <xf numFmtId="0" fontId="13" fillId="6" borderId="0" xfId="0" applyFont="1" applyFill="1" applyAlignment="1">
      <alignment horizontal="left" vertical="center"/>
    </xf>
    <xf numFmtId="0" fontId="45" fillId="9" borderId="0" xfId="4" applyFont="1" applyFill="1" applyAlignment="1" applyProtection="1">
      <alignment horizontal="left" vertical="center"/>
      <protection locked="0"/>
    </xf>
    <xf numFmtId="0" fontId="14" fillId="6" borderId="0" xfId="0" applyFont="1" applyFill="1" applyAlignment="1">
      <alignment horizontal="left" vertical="center"/>
    </xf>
    <xf numFmtId="0" fontId="16" fillId="6" borderId="0" xfId="0" applyFont="1" applyFill="1" applyAlignment="1">
      <alignment horizontal="left" vertical="center"/>
    </xf>
    <xf numFmtId="0" fontId="17" fillId="6" borderId="0" xfId="0" applyFont="1" applyFill="1" applyAlignment="1">
      <alignment horizontal="left" vertical="center" wrapText="1"/>
    </xf>
    <xf numFmtId="0" fontId="59" fillId="12" borderId="0" xfId="0" applyFont="1" applyFill="1" applyAlignment="1">
      <alignment horizontal="center" vertical="center" wrapText="1"/>
    </xf>
    <xf numFmtId="49" fontId="59" fillId="12" borderId="19" xfId="0" applyNumberFormat="1" applyFont="1" applyFill="1" applyBorder="1" applyAlignment="1" applyProtection="1">
      <alignment horizontal="center" vertical="center" wrapText="1"/>
      <protection locked="0"/>
    </xf>
    <xf numFmtId="0" fontId="59" fillId="12" borderId="20" xfId="0" applyFont="1" applyFill="1" applyBorder="1" applyAlignment="1" applyProtection="1">
      <alignment horizontal="center" vertical="center" wrapText="1"/>
      <protection locked="0"/>
    </xf>
    <xf numFmtId="0" fontId="59" fillId="12" borderId="19" xfId="0" applyFont="1" applyFill="1" applyBorder="1" applyAlignment="1" applyProtection="1">
      <alignment horizontal="center" vertical="center" wrapText="1"/>
      <protection locked="0"/>
    </xf>
    <xf numFmtId="0" fontId="14" fillId="11" borderId="21" xfId="0" applyFont="1" applyFill="1" applyBorder="1" applyAlignment="1">
      <alignment horizontal="center" vertical="center" wrapText="1"/>
    </xf>
    <xf numFmtId="0" fontId="14" fillId="11" borderId="22" xfId="0" applyFont="1" applyFill="1" applyBorder="1" applyAlignment="1" applyProtection="1">
      <alignment horizontal="center" vertical="center" wrapText="1"/>
      <protection locked="0"/>
    </xf>
    <xf numFmtId="0" fontId="14" fillId="11" borderId="23" xfId="0" applyFont="1" applyFill="1" applyBorder="1" applyAlignment="1" applyProtection="1">
      <alignment horizontal="center" vertical="center" wrapText="1"/>
      <protection locked="0"/>
    </xf>
    <xf numFmtId="0" fontId="12" fillId="26" borderId="0" xfId="0" applyFont="1" applyFill="1" applyAlignment="1">
      <alignment vertical="center"/>
    </xf>
    <xf numFmtId="0" fontId="15" fillId="26" borderId="0" xfId="0" applyFont="1" applyFill="1" applyAlignment="1">
      <alignment vertical="center"/>
    </xf>
    <xf numFmtId="0" fontId="27" fillId="26" borderId="0" xfId="0" applyFont="1" applyFill="1" applyAlignment="1">
      <alignment vertical="center"/>
    </xf>
    <xf numFmtId="43" fontId="21" fillId="6" borderId="0" xfId="3" applyFont="1" applyFill="1" applyBorder="1" applyAlignment="1" applyProtection="1">
      <alignment horizontal="left" vertical="center"/>
    </xf>
    <xf numFmtId="0" fontId="21" fillId="6" borderId="0" xfId="0" applyFont="1" applyFill="1" applyAlignment="1">
      <alignment vertical="center"/>
    </xf>
    <xf numFmtId="0" fontId="13" fillId="6" borderId="0" xfId="0" applyFont="1" applyFill="1" applyAlignment="1">
      <alignment vertical="center"/>
    </xf>
    <xf numFmtId="43" fontId="47" fillId="21" borderId="11" xfId="3" applyFont="1" applyFill="1" applyBorder="1" applyAlignment="1" applyProtection="1">
      <alignment vertical="center"/>
      <protection locked="0"/>
    </xf>
    <xf numFmtId="43" fontId="44" fillId="28" borderId="0" xfId="3" applyFont="1" applyFill="1" applyBorder="1" applyAlignment="1" applyProtection="1">
      <alignment vertical="center"/>
    </xf>
    <xf numFmtId="0" fontId="26" fillId="15" borderId="0" xfId="0" applyFont="1" applyFill="1" applyAlignment="1">
      <alignment horizontal="right" vertical="center" wrapText="1"/>
    </xf>
    <xf numFmtId="0" fontId="18" fillId="15" borderId="0" xfId="0" applyFont="1" applyFill="1" applyAlignment="1">
      <alignment vertical="center"/>
    </xf>
    <xf numFmtId="0" fontId="23" fillId="28" borderId="0" xfId="0" applyFont="1" applyFill="1" applyAlignment="1">
      <alignment vertical="center"/>
    </xf>
    <xf numFmtId="0" fontId="30" fillId="28" borderId="0" xfId="0" applyFont="1" applyFill="1" applyAlignment="1">
      <alignment horizontal="right" vertical="center"/>
    </xf>
    <xf numFmtId="0" fontId="44" fillId="28" borderId="0" xfId="0" applyFont="1" applyFill="1" applyAlignment="1">
      <alignment vertical="center"/>
    </xf>
    <xf numFmtId="0" fontId="25" fillId="28" borderId="0" xfId="0" applyFont="1" applyFill="1" applyAlignment="1">
      <alignment vertical="center"/>
    </xf>
    <xf numFmtId="0" fontId="23" fillId="29" borderId="0" xfId="0" applyFont="1" applyFill="1" applyAlignment="1">
      <alignment vertical="center"/>
    </xf>
    <xf numFmtId="0" fontId="26" fillId="28" borderId="0" xfId="0" applyFont="1" applyFill="1" applyAlignment="1">
      <alignment horizontal="right" vertical="center" wrapText="1"/>
    </xf>
    <xf numFmtId="0" fontId="18" fillId="28" borderId="0" xfId="0" applyFont="1" applyFill="1" applyAlignment="1">
      <alignment vertical="center"/>
    </xf>
    <xf numFmtId="43" fontId="24" fillId="29" borderId="0" xfId="0" applyNumberFormat="1" applyFont="1" applyFill="1" applyAlignment="1">
      <alignment vertical="center"/>
    </xf>
    <xf numFmtId="0" fontId="64" fillId="29" borderId="0" xfId="0" applyFont="1" applyFill="1" applyAlignment="1">
      <alignment vertical="center"/>
    </xf>
    <xf numFmtId="0" fontId="65" fillId="29" borderId="0" xfId="0" applyFont="1" applyFill="1" applyAlignment="1">
      <alignment vertical="center"/>
    </xf>
    <xf numFmtId="0" fontId="42" fillId="4" borderId="0" xfId="0" applyFont="1" applyFill="1" applyAlignment="1">
      <alignment horizontal="center" vertical="center"/>
    </xf>
    <xf numFmtId="0" fontId="25" fillId="16" borderId="0" xfId="0" applyFont="1" applyFill="1" applyAlignment="1">
      <alignment horizontal="center" vertical="center"/>
    </xf>
    <xf numFmtId="0" fontId="25" fillId="18" borderId="0" xfId="0" applyFont="1" applyFill="1" applyAlignment="1">
      <alignment horizontal="center" vertical="center"/>
    </xf>
    <xf numFmtId="0" fontId="60" fillId="27" borderId="0" xfId="0" applyFont="1" applyFill="1" applyAlignment="1">
      <alignment vertical="center"/>
    </xf>
    <xf numFmtId="0" fontId="18" fillId="27" borderId="0" xfId="0" applyFont="1" applyFill="1" applyAlignment="1">
      <alignment horizontal="left" vertical="top"/>
    </xf>
    <xf numFmtId="0" fontId="18" fillId="16" borderId="0" xfId="0" applyFont="1" applyFill="1" applyAlignment="1">
      <alignment horizontal="left" vertical="top"/>
    </xf>
    <xf numFmtId="0" fontId="18" fillId="18" borderId="0" xfId="0" applyFont="1" applyFill="1" applyAlignment="1">
      <alignment horizontal="left" vertical="top"/>
    </xf>
    <xf numFmtId="164" fontId="7" fillId="0" borderId="0" xfId="5" applyNumberFormat="1" applyFont="1" applyAlignment="1">
      <alignment horizontal="right"/>
    </xf>
    <xf numFmtId="41" fontId="2" fillId="3" borderId="7" xfId="0" applyNumberFormat="1" applyFont="1" applyFill="1" applyBorder="1" applyAlignment="1">
      <alignment horizontal="centerContinuous"/>
    </xf>
    <xf numFmtId="41" fontId="6" fillId="3" borderId="0" xfId="0" applyNumberFormat="1" applyFont="1" applyFill="1" applyAlignment="1">
      <alignment horizontal="centerContinuous"/>
    </xf>
    <xf numFmtId="41" fontId="7" fillId="0" borderId="0" xfId="0" applyNumberFormat="1" applyFont="1"/>
    <xf numFmtId="41" fontId="7" fillId="0" borderId="0" xfId="0" applyNumberFormat="1" applyFont="1" applyAlignment="1">
      <alignment horizontal="left"/>
    </xf>
    <xf numFmtId="41" fontId="8" fillId="0" borderId="0" xfId="0" applyNumberFormat="1" applyFont="1"/>
    <xf numFmtId="41" fontId="2" fillId="0" borderId="0" xfId="3" applyNumberFormat="1" applyFont="1"/>
    <xf numFmtId="41" fontId="44" fillId="25" borderId="0" xfId="3" applyNumberFormat="1" applyFont="1" applyFill="1" applyBorder="1" applyAlignment="1">
      <alignment horizontal="right" vertical="center"/>
    </xf>
    <xf numFmtId="41" fontId="2" fillId="0" borderId="0" xfId="0" applyNumberFormat="1" applyFont="1"/>
    <xf numFmtId="41" fontId="2" fillId="2" borderId="1" xfId="0" applyNumberFormat="1" applyFont="1" applyFill="1" applyBorder="1"/>
    <xf numFmtId="41" fontId="2" fillId="2" borderId="2" xfId="0" applyNumberFormat="1" applyFont="1" applyFill="1" applyBorder="1"/>
    <xf numFmtId="41" fontId="2" fillId="5" borderId="0" xfId="0" applyNumberFormat="1" applyFont="1" applyFill="1"/>
    <xf numFmtId="41" fontId="5" fillId="0" borderId="0" xfId="0" applyNumberFormat="1" applyFont="1" applyAlignment="1">
      <alignment horizontal="left"/>
    </xf>
    <xf numFmtId="41" fontId="9" fillId="0" borderId="0" xfId="0" applyNumberFormat="1" applyFont="1" applyAlignment="1">
      <alignment horizontal="center" wrapText="1"/>
    </xf>
    <xf numFmtId="41" fontId="8" fillId="0" borderId="0" xfId="0" applyNumberFormat="1" applyFont="1" applyAlignment="1">
      <alignment wrapText="1"/>
    </xf>
    <xf numFmtId="41" fontId="8" fillId="0" borderId="0" xfId="3" applyNumberFormat="1" applyFont="1"/>
    <xf numFmtId="41" fontId="11" fillId="24" borderId="0" xfId="3" applyNumberFormat="1" applyFont="1" applyFill="1" applyBorder="1" applyAlignment="1">
      <alignment horizontal="right" vertical="center"/>
    </xf>
    <xf numFmtId="41" fontId="11" fillId="24" borderId="0" xfId="0" applyNumberFormat="1" applyFont="1" applyFill="1" applyAlignment="1">
      <alignment horizontal="right" vertical="center"/>
    </xf>
    <xf numFmtId="41" fontId="7" fillId="2" borderId="3" xfId="0" applyNumberFormat="1" applyFont="1" applyFill="1" applyBorder="1"/>
    <xf numFmtId="41" fontId="7" fillId="2" borderId="4" xfId="0" applyNumberFormat="1" applyFont="1" applyFill="1" applyBorder="1"/>
    <xf numFmtId="41" fontId="0" fillId="5" borderId="0" xfId="3" applyNumberFormat="1" applyFont="1" applyFill="1"/>
    <xf numFmtId="41" fontId="8" fillId="0" borderId="0" xfId="0" applyNumberFormat="1" applyFont="1" applyAlignment="1">
      <alignment horizontal="left"/>
    </xf>
    <xf numFmtId="41" fontId="7" fillId="0" borderId="0" xfId="3" applyNumberFormat="1" applyFont="1" applyAlignment="1"/>
    <xf numFmtId="41" fontId="7" fillId="0" borderId="0" xfId="3" applyNumberFormat="1" applyFont="1"/>
    <xf numFmtId="41" fontId="0" fillId="0" borderId="0" xfId="0" applyNumberFormat="1"/>
    <xf numFmtId="41" fontId="0" fillId="0" borderId="0" xfId="3" applyNumberFormat="1" applyFont="1"/>
    <xf numFmtId="41" fontId="12" fillId="0" borderId="0" xfId="3" applyNumberFormat="1" applyFont="1"/>
    <xf numFmtId="41" fontId="12" fillId="0" borderId="0" xfId="0" applyNumberFormat="1" applyFont="1"/>
    <xf numFmtId="41" fontId="7" fillId="0" borderId="0" xfId="3" applyNumberFormat="1" applyFont="1" applyAlignment="1">
      <alignment horizontal="right"/>
    </xf>
    <xf numFmtId="41" fontId="7" fillId="0" borderId="0" xfId="0" applyNumberFormat="1" applyFont="1" applyAlignment="1">
      <alignment horizontal="right"/>
    </xf>
    <xf numFmtId="41" fontId="7" fillId="2" borderId="5" xfId="0" applyNumberFormat="1" applyFont="1" applyFill="1" applyBorder="1"/>
    <xf numFmtId="41" fontId="7" fillId="2" borderId="6" xfId="0" applyNumberFormat="1" applyFont="1" applyFill="1" applyBorder="1"/>
    <xf numFmtId="41" fontId="0" fillId="5" borderId="0" xfId="0" applyNumberFormat="1" applyFill="1"/>
    <xf numFmtId="41" fontId="0" fillId="2" borderId="1" xfId="0" applyNumberFormat="1" applyFill="1" applyBorder="1"/>
    <xf numFmtId="41" fontId="0" fillId="2" borderId="3" xfId="0" applyNumberFormat="1" applyFill="1" applyBorder="1"/>
    <xf numFmtId="41" fontId="0" fillId="2" borderId="4" xfId="0" applyNumberFormat="1" applyFill="1" applyBorder="1"/>
    <xf numFmtId="41" fontId="0" fillId="2" borderId="5" xfId="0" applyNumberFormat="1" applyFill="1" applyBorder="1"/>
    <xf numFmtId="41" fontId="0" fillId="2" borderId="6" xfId="0" applyNumberFormat="1" applyFill="1" applyBorder="1"/>
    <xf numFmtId="164" fontId="0" fillId="0" borderId="0" xfId="5" applyNumberFormat="1" applyFont="1"/>
    <xf numFmtId="41" fontId="7" fillId="0" borderId="0" xfId="0" applyNumberFormat="1" applyFont="1" applyAlignment="1">
      <alignment horizontal="left" wrapText="1"/>
    </xf>
    <xf numFmtId="41" fontId="7" fillId="0" borderId="0" xfId="0" applyNumberFormat="1" applyFont="1" applyAlignment="1">
      <alignment wrapText="1"/>
    </xf>
    <xf numFmtId="41" fontId="5" fillId="0" borderId="0" xfId="0" applyNumberFormat="1" applyFont="1" applyAlignment="1">
      <alignment horizontal="left" wrapText="1"/>
    </xf>
    <xf numFmtId="41" fontId="7" fillId="0" borderId="0" xfId="3" applyNumberFormat="1" applyFont="1" applyAlignment="1">
      <alignment wrapText="1"/>
    </xf>
    <xf numFmtId="164" fontId="7" fillId="0" borderId="0" xfId="5" applyNumberFormat="1" applyFont="1" applyAlignment="1">
      <alignment horizontal="right" wrapText="1"/>
    </xf>
    <xf numFmtId="41" fontId="7" fillId="0" borderId="0" xfId="3" applyNumberFormat="1" applyFont="1" applyAlignment="1">
      <alignment horizontal="right" wrapText="1"/>
    </xf>
    <xf numFmtId="41" fontId="7" fillId="0" borderId="0" xfId="0" applyNumberFormat="1" applyFont="1" applyAlignment="1">
      <alignment horizontal="right" wrapText="1"/>
    </xf>
    <xf numFmtId="41" fontId="9" fillId="0" borderId="0" xfId="0" applyNumberFormat="1" applyFont="1" applyAlignment="1">
      <alignment wrapText="1"/>
    </xf>
    <xf numFmtId="41" fontId="67" fillId="0" borderId="0" xfId="0" applyNumberFormat="1" applyFont="1"/>
    <xf numFmtId="41" fontId="5" fillId="0" borderId="0" xfId="0" applyNumberFormat="1" applyFont="1" applyAlignment="1">
      <alignment horizontal="center" wrapText="1"/>
    </xf>
    <xf numFmtId="41" fontId="9" fillId="0" borderId="0" xfId="3" applyNumberFormat="1" applyFont="1" applyAlignment="1">
      <alignment horizontal="center" wrapText="1"/>
    </xf>
    <xf numFmtId="41" fontId="67" fillId="0" borderId="0" xfId="0" applyNumberFormat="1" applyFont="1" applyAlignment="1">
      <alignment horizontal="center" wrapText="1"/>
    </xf>
    <xf numFmtId="49" fontId="68" fillId="0" borderId="0" xfId="6" applyNumberFormat="1"/>
    <xf numFmtId="0" fontId="63" fillId="7" borderId="0" xfId="0" applyFont="1" applyFill="1" applyAlignment="1">
      <alignment horizontal="center"/>
    </xf>
    <xf numFmtId="0" fontId="32" fillId="4" borderId="0" xfId="0" applyFont="1" applyFill="1" applyAlignment="1">
      <alignment horizontal="left" vertical="top" wrapText="1"/>
    </xf>
    <xf numFmtId="0" fontId="32" fillId="4" borderId="0" xfId="0" applyFont="1" applyFill="1" applyAlignment="1">
      <alignment horizontal="left" vertical="top"/>
    </xf>
    <xf numFmtId="0" fontId="17" fillId="6" borderId="0" xfId="0" applyFont="1" applyFill="1" applyAlignment="1">
      <alignment horizontal="center" vertical="center" wrapText="1"/>
    </xf>
    <xf numFmtId="0" fontId="42" fillId="4" borderId="0" xfId="0" applyFont="1" applyFill="1" applyAlignment="1">
      <alignment horizontal="center" vertical="top"/>
    </xf>
    <xf numFmtId="43" fontId="42" fillId="4" borderId="0" xfId="3" applyFont="1" applyFill="1" applyBorder="1" applyAlignment="1" applyProtection="1">
      <alignment horizontal="center" vertical="center"/>
    </xf>
    <xf numFmtId="0" fontId="45" fillId="9" borderId="0" xfId="0" applyFont="1" applyFill="1" applyAlignment="1" applyProtection="1">
      <alignment horizontal="center" vertical="center"/>
      <protection locked="0"/>
    </xf>
    <xf numFmtId="49" fontId="45" fillId="9" borderId="0" xfId="0" applyNumberFormat="1" applyFont="1" applyFill="1" applyAlignment="1" applyProtection="1">
      <alignment horizontal="center" vertical="center"/>
      <protection locked="0"/>
    </xf>
    <xf numFmtId="0" fontId="22" fillId="8" borderId="0" xfId="0" applyFont="1" applyFill="1" applyAlignment="1">
      <alignment horizontal="center" vertical="center"/>
    </xf>
    <xf numFmtId="0" fontId="60" fillId="27" borderId="0" xfId="0" applyFont="1" applyFill="1" applyAlignment="1">
      <alignment horizontal="center" vertical="center"/>
    </xf>
    <xf numFmtId="0" fontId="25" fillId="16" borderId="0" xfId="0" applyFont="1" applyFill="1" applyAlignment="1">
      <alignment horizontal="center" vertical="center"/>
    </xf>
    <xf numFmtId="0" fontId="25" fillId="18" borderId="0" xfId="0" applyFont="1" applyFill="1" applyAlignment="1">
      <alignment horizontal="center" vertical="center"/>
    </xf>
    <xf numFmtId="41" fontId="44" fillId="25" borderId="0" xfId="3" applyNumberFormat="1" applyFont="1" applyFill="1" applyBorder="1" applyAlignment="1">
      <alignment horizontal="center" vertical="center"/>
    </xf>
  </cellXfs>
  <cellStyles count="7">
    <cellStyle name="Comma" xfId="3" builtinId="3"/>
    <cellStyle name="Currency" xfId="5" builtinId="4"/>
    <cellStyle name="Hyperlink" xfId="4" builtinId="8"/>
    <cellStyle name="Normal" xfId="0" builtinId="0"/>
    <cellStyle name="Normal 2" xfId="1" xr:uid="{8DF7AC4F-EC1A-4014-976C-16089B1BAC44}"/>
    <cellStyle name="Normal 3" xfId="2" xr:uid="{7F03F05B-400B-4182-A616-623A644998CA}"/>
    <cellStyle name="Normal 4" xfId="6" xr:uid="{691F7F96-C9AD-4377-B592-2DA30E158D58}"/>
  </cellStyles>
  <dxfs count="73">
    <dxf>
      <font>
        <color theme="0"/>
      </font>
    </dxf>
    <dxf>
      <font>
        <color auto="1"/>
      </font>
      <numFmt numFmtId="32" formatCode="_(&quot;$&quot;* #,##0_);_(&quot;$&quot;* \(#,##0\);_(&quot;$&quot;* &quot;-&quot;_);_(@_)"/>
    </dxf>
    <dxf>
      <font>
        <color auto="1"/>
      </font>
      <numFmt numFmtId="32" formatCode="_(&quot;$&quot;* #,##0_);_(&quot;$&quot;* \(#,##0\);_(&quot;$&quot;* &quot;-&quot;_);_(@_)"/>
    </dxf>
    <dxf>
      <font>
        <u val="none"/>
      </font>
      <numFmt numFmtId="32" formatCode="_(&quot;$&quot;* #,##0_);_(&quot;$&quot;* \(#,##0\);_(&quot;$&quot;* &quot;-&quot;_);_(@_)"/>
      <border>
        <top/>
        <bottom/>
      </border>
    </dxf>
    <dxf>
      <font>
        <u/>
      </font>
      <border>
        <top/>
        <bottom/>
        <vertical/>
        <horizontal/>
      </border>
    </dxf>
    <dxf>
      <font>
        <u/>
      </font>
      <border>
        <top/>
        <bottom/>
        <vertical/>
        <horizontal/>
      </border>
    </dxf>
    <dxf>
      <font>
        <u/>
      </font>
      <border>
        <top/>
        <bottom/>
      </border>
    </dxf>
    <dxf>
      <font>
        <u/>
      </font>
      <border>
        <top/>
        <bottom/>
      </border>
    </dxf>
    <dxf>
      <font>
        <u/>
      </font>
      <border>
        <top/>
        <bottom/>
      </border>
    </dxf>
    <dxf>
      <font>
        <u/>
      </font>
      <border>
        <top/>
        <bottom/>
        <vertical/>
        <horizontal/>
      </border>
    </dxf>
    <dxf>
      <font>
        <u val="double"/>
      </font>
      <numFmt numFmtId="32" formatCode="_(&quot;$&quot;* #,##0_);_(&quot;$&quot;* \(#,##0\);_(&quot;$&quot;* &quot;-&quot;_);_(@_)"/>
      <border>
        <top/>
        <bottom/>
        <vertical/>
        <horizontal/>
      </border>
    </dxf>
    <dxf>
      <font>
        <u val="double"/>
      </font>
      <numFmt numFmtId="32" formatCode="_(&quot;$&quot;* #,##0_);_(&quot;$&quot;* \(#,##0\);_(&quot;$&quot;* &quot;-&quot;_);_(@_)"/>
      <border>
        <top/>
        <bottom/>
        <vertical/>
        <horizontal/>
      </border>
    </dxf>
    <dxf>
      <font>
        <u val="double"/>
      </font>
      <numFmt numFmtId="32" formatCode="_(&quot;$&quot;* #,##0_);_(&quot;$&quot;* \(#,##0\);_(&quot;$&quot;* &quot;-&quot;_);_(@_)"/>
      <border>
        <top/>
        <bottom/>
        <vertical/>
        <horizontal/>
      </border>
    </dxf>
    <dxf>
      <font>
        <color theme="0"/>
      </font>
    </dxf>
    <dxf>
      <font>
        <color theme="0"/>
      </font>
    </dxf>
    <dxf>
      <font>
        <u/>
      </font>
      <border>
        <top/>
        <bottom/>
        <vertical/>
        <horizontal/>
      </border>
    </dxf>
    <dxf>
      <font>
        <u/>
      </font>
      <border>
        <top/>
        <bottom/>
      </border>
    </dxf>
    <dxf>
      <font>
        <u val="double"/>
      </font>
      <numFmt numFmtId="32" formatCode="_(&quot;$&quot;* #,##0_);_(&quot;$&quot;* \(#,##0\);_(&quot;$&quot;* &quot;-&quot;_);_(@_)"/>
      <border>
        <top/>
        <bottom/>
        <vertical/>
        <horizontal/>
      </border>
    </dxf>
    <dxf>
      <font>
        <color theme="0"/>
      </font>
    </dxf>
    <dxf>
      <font>
        <color theme="0"/>
      </font>
    </dxf>
    <dxf>
      <font>
        <color auto="1"/>
      </font>
      <numFmt numFmtId="32" formatCode="_(&quot;$&quot;* #,##0_);_(&quot;$&quot;* \(#,##0\);_(&quot;$&quot;* &quot;-&quot;_);_(@_)"/>
    </dxf>
    <dxf>
      <font>
        <color auto="1"/>
      </font>
      <numFmt numFmtId="32" formatCode="_(&quot;$&quot;* #,##0_);_(&quot;$&quot;* \(#,##0\);_(&quot;$&quot;* &quot;-&quot;_);_(@_)"/>
    </dxf>
    <dxf>
      <font>
        <u val="none"/>
      </font>
      <numFmt numFmtId="32" formatCode="_(&quot;$&quot;* #,##0_);_(&quot;$&quot;* \(#,##0\);_(&quot;$&quot;* &quot;-&quot;_);_(@_)"/>
      <border>
        <top/>
        <bottom/>
      </border>
    </dxf>
    <dxf>
      <font>
        <color theme="0"/>
      </font>
    </dxf>
    <dxf>
      <font>
        <u/>
      </font>
      <border>
        <top/>
        <bottom/>
        <vertical/>
        <horizontal/>
      </border>
    </dxf>
    <dxf>
      <font>
        <u/>
      </font>
      <border>
        <top/>
        <bottom/>
        <vertical/>
        <horizontal/>
      </border>
    </dxf>
    <dxf>
      <font>
        <u/>
      </font>
      <border>
        <top/>
        <bottom/>
        <vertical/>
        <horizontal/>
      </border>
    </dxf>
    <dxf>
      <font>
        <u/>
      </font>
      <border>
        <top/>
        <bottom/>
      </border>
    </dxf>
    <dxf>
      <font>
        <u/>
      </font>
      <border>
        <top/>
        <bottom/>
      </border>
    </dxf>
    <dxf>
      <font>
        <u/>
      </font>
      <border>
        <top/>
        <bottom/>
      </border>
    </dxf>
    <dxf>
      <font>
        <u val="double"/>
      </font>
      <numFmt numFmtId="32" formatCode="_(&quot;$&quot;* #,##0_);_(&quot;$&quot;* \(#,##0\);_(&quot;$&quot;* &quot;-&quot;_);_(@_)"/>
      <border>
        <top/>
        <bottom/>
        <vertical/>
        <horizontal/>
      </border>
    </dxf>
    <dxf>
      <font>
        <u val="double"/>
      </font>
      <numFmt numFmtId="32" formatCode="_(&quot;$&quot;* #,##0_);_(&quot;$&quot;* \(#,##0\);_(&quot;$&quot;* &quot;-&quot;_);_(@_)"/>
      <border>
        <top/>
        <bottom/>
        <vertical/>
        <horizontal/>
      </border>
    </dxf>
    <dxf>
      <font>
        <u val="double"/>
      </font>
      <numFmt numFmtId="32" formatCode="_(&quot;$&quot;* #,##0_);_(&quot;$&quot;* \(#,##0\);_(&quot;$&quot;* &quot;-&quot;_);_(@_)"/>
      <border>
        <top/>
        <bottom/>
        <vertical/>
        <horizontal/>
      </border>
    </dxf>
    <dxf>
      <font>
        <u val="double"/>
      </font>
      <numFmt numFmtId="32" formatCode="_(&quot;$&quot;* #,##0_);_(&quot;$&quot;* \(#,##0\);_(&quot;$&quot;* &quot;-&quot;_);_(@_)"/>
      <border>
        <top/>
        <bottom/>
        <vertical/>
        <horizontal/>
      </border>
    </dxf>
    <dxf>
      <font>
        <color theme="0"/>
      </font>
    </dxf>
    <dxf>
      <font>
        <b/>
        <i val="0"/>
      </font>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strike val="0"/>
        <outline val="0"/>
        <shadow val="0"/>
        <u val="none"/>
        <vertAlign val="baseline"/>
        <name val="Avenir Next LT Pro"/>
        <family val="2"/>
        <scheme val="none"/>
      </font>
      <fill>
        <patternFill patternType="none">
          <fgColor indexed="64"/>
          <bgColor auto="1"/>
        </patternFill>
      </fill>
      <protection locked="1" hidden="0"/>
    </dxf>
    <dxf>
      <font>
        <strike val="0"/>
        <outline val="0"/>
        <shadow val="0"/>
        <u val="none"/>
        <vertAlign val="baseline"/>
        <name val="Avenir Next LT Pro"/>
        <family val="2"/>
        <scheme val="none"/>
      </font>
      <fill>
        <patternFill patternType="none">
          <fgColor indexed="64"/>
          <bgColor auto="1"/>
        </patternFill>
      </fill>
      <protection locked="1" hidden="0"/>
    </dxf>
    <dxf>
      <font>
        <b/>
        <i val="0"/>
        <strike val="0"/>
        <condense val="0"/>
        <extend val="0"/>
        <outline val="0"/>
        <shadow val="0"/>
        <u val="none"/>
        <vertAlign val="baseline"/>
        <sz val="11"/>
        <color theme="0"/>
        <name val="Avenir Next LT Pro"/>
        <family val="2"/>
        <scheme val="none"/>
      </font>
      <fill>
        <patternFill patternType="none">
          <fgColor indexed="64"/>
          <bgColor auto="1"/>
        </patternFill>
      </fill>
      <alignment horizontal="general" vertical="center" textRotation="0" wrapText="0" indent="0" justifyLastLine="0" shrinkToFit="0" readingOrder="0"/>
      <protection locked="1" hidden="0"/>
    </dxf>
    <dxf>
      <font>
        <strike val="0"/>
        <outline val="0"/>
        <shadow val="0"/>
        <u val="none"/>
        <vertAlign val="baseline"/>
        <name val="Avenir Next LT Pro"/>
        <family val="2"/>
        <scheme val="none"/>
      </font>
      <protection locked="1" hidden="0"/>
    </dxf>
    <dxf>
      <font>
        <strike val="0"/>
        <outline val="0"/>
        <shadow val="0"/>
        <u val="none"/>
        <vertAlign val="baseline"/>
        <name val="Avenir Next LT Pro"/>
        <family val="2"/>
        <scheme val="none"/>
      </font>
      <protection locked="1" hidden="0"/>
    </dxf>
    <dxf>
      <font>
        <strike val="0"/>
        <outline val="0"/>
        <shadow val="0"/>
        <u val="none"/>
        <vertAlign val="baseline"/>
        <name val="Avenir Next LT Pro"/>
        <family val="2"/>
        <scheme val="none"/>
      </font>
      <protection locked="1" hidden="0"/>
    </dxf>
    <dxf>
      <font>
        <strike val="0"/>
        <outline val="0"/>
        <shadow val="0"/>
        <u val="none"/>
        <vertAlign val="baseline"/>
        <name val="Avenir Next LT Pro"/>
        <family val="2"/>
        <scheme val="none"/>
      </font>
      <protection locked="1" hidden="0"/>
    </dxf>
    <dxf>
      <font>
        <strike val="0"/>
        <outline val="0"/>
        <shadow val="0"/>
        <u val="none"/>
        <vertAlign val="baseline"/>
        <name val="Avenir Next LT Pro"/>
        <family val="2"/>
        <scheme val="none"/>
      </font>
      <protection locked="1" hidden="0"/>
    </dxf>
    <dxf>
      <font>
        <strike val="0"/>
        <outline val="0"/>
        <shadow val="0"/>
        <u val="none"/>
        <vertAlign val="baseline"/>
        <name val="Avenir Next LT Pro"/>
        <family val="2"/>
        <scheme val="none"/>
      </font>
      <protection locked="1" hidden="0"/>
    </dxf>
    <dxf>
      <fill>
        <patternFill patternType="none">
          <fgColor indexed="64"/>
          <bgColor auto="1"/>
        </patternFill>
      </fill>
    </dxf>
    <dxf>
      <numFmt numFmtId="0" formatCode="General"/>
    </dxf>
    <dxf>
      <numFmt numFmtId="0" formatCode="General"/>
    </dxf>
    <dxf>
      <numFmt numFmtId="30" formatCode="@"/>
    </dxf>
    <dxf>
      <font>
        <b val="0"/>
        <i val="0"/>
        <strike val="0"/>
        <condense val="0"/>
        <extend val="0"/>
        <outline val="0"/>
        <shadow val="0"/>
        <u val="none"/>
        <vertAlign val="baseline"/>
        <sz val="11"/>
        <color theme="1"/>
        <name val="Avenir Next LT Pro"/>
        <family val="2"/>
        <scheme val="none"/>
      </font>
      <numFmt numFmtId="33" formatCode="_(* #,##0_);_(* \(#,##0\);_(* &quot;-&quot;_);_(@_)"/>
    </dxf>
    <dxf>
      <font>
        <b val="0"/>
        <i val="0"/>
        <strike val="0"/>
        <condense val="0"/>
        <extend val="0"/>
        <outline val="0"/>
        <shadow val="0"/>
        <u val="none"/>
        <vertAlign val="baseline"/>
        <sz val="11"/>
        <color theme="1"/>
        <name val="Avenir Next LT Pro"/>
        <family val="2"/>
        <scheme val="none"/>
      </font>
      <numFmt numFmtId="33" formatCode="_(* #,##0_);_(* \(#,##0\);_(* &quot;-&quot;_);_(@_)"/>
    </dxf>
    <dxf>
      <font>
        <b val="0"/>
        <i val="0"/>
        <strike val="0"/>
        <condense val="0"/>
        <extend val="0"/>
        <outline val="0"/>
        <shadow val="0"/>
        <u val="none"/>
        <vertAlign val="baseline"/>
        <sz val="11"/>
        <color theme="1"/>
        <name val="Avenir Next LT Pro"/>
        <family val="2"/>
        <scheme val="none"/>
      </font>
      <numFmt numFmtId="33" formatCode="_(* #,##0_);_(* \(#,##0\);_(* &quot;-&quot;_);_(@_)"/>
    </dxf>
    <dxf>
      <font>
        <b val="0"/>
        <i val="0"/>
        <strike val="0"/>
        <condense val="0"/>
        <extend val="0"/>
        <outline val="0"/>
        <shadow val="0"/>
        <u val="none"/>
        <vertAlign val="baseline"/>
        <sz val="11"/>
        <color theme="1"/>
        <name val="Avenir Next LT Pro"/>
        <family val="2"/>
        <scheme val="none"/>
      </font>
      <numFmt numFmtId="33" formatCode="_(* #,##0_);_(* \(#,##0\);_(* &quot;-&quot;_);_(@_)"/>
    </dxf>
    <dxf>
      <font>
        <b val="0"/>
        <i val="0"/>
        <strike val="0"/>
        <condense val="0"/>
        <extend val="0"/>
        <outline val="0"/>
        <shadow val="0"/>
        <u val="none"/>
        <vertAlign val="baseline"/>
        <sz val="11"/>
        <color theme="1"/>
        <name val="Avenir Next LT Pro"/>
        <family val="2"/>
        <scheme val="none"/>
      </font>
      <numFmt numFmtId="33" formatCode="_(* #,##0_);_(* \(#,##0\);_(* &quot;-&quot;_);_(@_)"/>
    </dxf>
    <dxf>
      <font>
        <b val="0"/>
        <i val="0"/>
        <strike val="0"/>
        <condense val="0"/>
        <extend val="0"/>
        <outline val="0"/>
        <shadow val="0"/>
        <u val="none"/>
        <vertAlign val="baseline"/>
        <sz val="11"/>
        <color theme="1"/>
        <name val="Avenir Next LT Pro"/>
        <family val="2"/>
        <scheme val="none"/>
      </font>
      <numFmt numFmtId="33" formatCode="_(* #,##0_);_(* \(#,##0\);_(* &quot;-&quot;_);_(@_)"/>
    </dxf>
    <dxf>
      <font>
        <strike val="0"/>
        <outline val="0"/>
        <shadow val="0"/>
        <u val="none"/>
        <vertAlign val="baseline"/>
        <sz val="11"/>
        <name val="Avenir Next LT Pro"/>
        <family val="2"/>
        <scheme val="none"/>
      </font>
      <numFmt numFmtId="33" formatCode="_(* #,##0_);_(* \(#,##0\);_(* &quot;-&quot;_);_(@_)"/>
    </dxf>
    <dxf>
      <font>
        <b/>
        <i val="0"/>
        <strike val="0"/>
        <condense val="0"/>
        <extend val="0"/>
        <outline val="0"/>
        <shadow val="0"/>
        <u val="none"/>
        <vertAlign val="baseline"/>
        <sz val="11"/>
        <color theme="1"/>
        <name val="Avenir Next LT Pro"/>
        <family val="2"/>
        <scheme val="none"/>
      </font>
      <numFmt numFmtId="33" formatCode="_(* #,##0_);_(* \(#,##0\);_(* &quot;-&quot;_);_(@_)"/>
      <fill>
        <patternFill patternType="solid">
          <fgColor indexed="64"/>
          <bgColor rgb="FF4A596E"/>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Avenir Next LT Pro"/>
        <family val="2"/>
        <scheme val="none"/>
      </font>
      <numFmt numFmtId="33" formatCode="_(* #,##0_);_(* \(#,##0\);_(* &quot;-&quot;_);_(@_)"/>
    </dxf>
    <dxf>
      <font>
        <b val="0"/>
        <i val="0"/>
        <strike val="0"/>
        <condense val="0"/>
        <extend val="0"/>
        <outline val="0"/>
        <shadow val="0"/>
        <u val="none"/>
        <vertAlign val="baseline"/>
        <sz val="11"/>
        <color theme="1"/>
        <name val="Avenir Next LT Pro"/>
        <family val="2"/>
        <scheme val="none"/>
      </font>
      <numFmt numFmtId="33" formatCode="_(* #,##0_);_(* \(#,##0\);_(* &quot;-&quot;_);_(@_)"/>
    </dxf>
    <dxf>
      <font>
        <b val="0"/>
        <i val="0"/>
        <strike val="0"/>
        <condense val="0"/>
        <extend val="0"/>
        <outline val="0"/>
        <shadow val="0"/>
        <u val="none"/>
        <vertAlign val="baseline"/>
        <sz val="11"/>
        <color theme="1"/>
        <name val="Avenir Next LT Pro"/>
        <family val="2"/>
        <scheme val="none"/>
      </font>
      <numFmt numFmtId="33" formatCode="_(* #,##0_);_(* \(#,##0\);_(* &quot;-&quot;_);_(@_)"/>
    </dxf>
    <dxf>
      <font>
        <b val="0"/>
        <i val="0"/>
        <strike val="0"/>
        <condense val="0"/>
        <extend val="0"/>
        <outline val="0"/>
        <shadow val="0"/>
        <u val="none"/>
        <vertAlign val="baseline"/>
        <sz val="11"/>
        <color theme="1"/>
        <name val="Avenir Next LT Pro"/>
        <family val="2"/>
        <scheme val="none"/>
      </font>
      <numFmt numFmtId="33" formatCode="_(* #,##0_);_(* \(#,##0\);_(* &quot;-&quot;_);_(@_)"/>
    </dxf>
    <dxf>
      <font>
        <b val="0"/>
        <i val="0"/>
        <strike val="0"/>
        <condense val="0"/>
        <extend val="0"/>
        <outline val="0"/>
        <shadow val="0"/>
        <u val="none"/>
        <vertAlign val="baseline"/>
        <sz val="11"/>
        <color theme="1"/>
        <name val="Avenir Next LT Pro"/>
        <family val="2"/>
        <scheme val="none"/>
      </font>
      <numFmt numFmtId="33" formatCode="_(* #,##0_);_(* \(#,##0\);_(* &quot;-&quot;_);_(@_)"/>
    </dxf>
    <dxf>
      <font>
        <b val="0"/>
        <i val="0"/>
        <strike val="0"/>
        <condense val="0"/>
        <extend val="0"/>
        <outline val="0"/>
        <shadow val="0"/>
        <u val="none"/>
        <vertAlign val="baseline"/>
        <sz val="11"/>
        <color theme="1"/>
        <name val="Avenir Next LT Pro"/>
        <family val="2"/>
        <scheme val="none"/>
      </font>
      <numFmt numFmtId="33" formatCode="_(* #,##0_);_(* \(#,##0\);_(* &quot;-&quot;_);_(@_)"/>
    </dxf>
    <dxf>
      <font>
        <strike val="0"/>
        <outline val="0"/>
        <shadow val="0"/>
        <u val="none"/>
        <vertAlign val="baseline"/>
        <sz val="11"/>
        <name val="Avenir Next LT Pro"/>
        <family val="2"/>
        <scheme val="none"/>
      </font>
      <numFmt numFmtId="33" formatCode="_(* #,##0_);_(* \(#,##0\);_(* &quot;-&quot;_);_(@_)"/>
    </dxf>
    <dxf>
      <font>
        <b/>
        <i val="0"/>
        <strike val="0"/>
        <condense val="0"/>
        <extend val="0"/>
        <outline val="0"/>
        <shadow val="0"/>
        <u val="none"/>
        <vertAlign val="baseline"/>
        <sz val="11"/>
        <color theme="1"/>
        <name val="Avenir Next LT Pro"/>
        <family val="2"/>
        <scheme val="none"/>
      </font>
      <numFmt numFmtId="33" formatCode="_(* #,##0_);_(* \(#,##0\);_(* &quot;-&quot;_);_(@_)"/>
      <fill>
        <patternFill patternType="solid">
          <fgColor indexed="64"/>
          <bgColor rgb="FF4A596E"/>
        </patternFill>
      </fill>
      <alignment horizontal="right" vertical="center" textRotation="0" wrapText="0" indent="0" justifyLastLine="0" shrinkToFit="0" readingOrder="0"/>
    </dxf>
    <dxf>
      <fill>
        <patternFill patternType="solid">
          <bgColor rgb="FFF8F8F8"/>
        </patternFill>
      </fill>
    </dxf>
    <dxf>
      <fill>
        <patternFill patternType="solid">
          <fgColor rgb="FFE6E7E8"/>
          <bgColor theme="2"/>
        </patternFill>
      </fill>
    </dxf>
    <dxf>
      <font>
        <b/>
        <i val="0"/>
        <color theme="0"/>
      </font>
      <fill>
        <patternFill>
          <bgColor rgb="FF071D28"/>
        </patternFill>
      </fill>
      <border diagonalUp="0" diagonalDown="0">
        <left style="thin">
          <color auto="1"/>
        </left>
        <right style="thin">
          <color auto="1"/>
        </right>
        <top style="thin">
          <color auto="1"/>
        </top>
        <bottom style="thin">
          <color auto="1"/>
        </bottom>
        <vertical/>
        <horizontal/>
      </border>
    </dxf>
    <dxf>
      <border diagonalUp="0" diagonalDown="0">
        <left style="thick">
          <color rgb="FFE6E7E8"/>
        </left>
        <right style="thick">
          <color rgb="FFE6E7E8"/>
        </right>
        <top/>
        <bottom/>
        <vertical style="thick">
          <color rgb="FFE6E7E8"/>
        </vertical>
        <horizontal/>
      </border>
    </dxf>
  </dxfs>
  <tableStyles count="1" defaultTableStyle="TableStyleMedium2" defaultPivotStyle="PivotStyleLight16">
    <tableStyle name="SAO" pivot="0" count="4" xr9:uid="{514E9FCD-1D90-4D98-B781-42B6B5FB1009}">
      <tableStyleElement type="wholeTable" dxfId="72"/>
      <tableStyleElement type="headerRow" dxfId="71"/>
      <tableStyleElement type="firstRowStripe" dxfId="70"/>
      <tableStyleElement type="secondRowStripe" dxfId="69"/>
    </tableStyle>
  </tableStyles>
  <colors>
    <mruColors>
      <color rgb="FF2D471D"/>
      <color rgb="FF243917"/>
      <color rgb="FFD1D4CE"/>
      <color rgb="FFF8F8F8"/>
      <color rgb="FF2D3643"/>
      <color rgb="FFE1E5EB"/>
      <color rgb="FF9E7926"/>
      <color rgb="FF708A71"/>
      <color rgb="FF566880"/>
      <color rgb="FFC55A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10/relationships/person" Target="persons/person.xml"/><Relationship Id="rId2" Type="http://schemas.openxmlformats.org/officeDocument/2006/relationships/worksheet" Target="worksheets/sheet2.xml"/><Relationship Id="rId16"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06/relationships/rdRichValue" Target="richData/rdrichvalue.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207170</xdr:colOff>
      <xdr:row>9</xdr:row>
      <xdr:rowOff>52387</xdr:rowOff>
    </xdr:from>
    <xdr:to>
      <xdr:col>5</xdr:col>
      <xdr:colOff>1473995</xdr:colOff>
      <xdr:row>21</xdr:row>
      <xdr:rowOff>109537</xdr:rowOff>
    </xdr:to>
    <xdr:sp macro="" textlink="">
      <xdr:nvSpPr>
        <xdr:cNvPr id="2" name="TextBox 1">
          <a:extLst>
            <a:ext uri="{FF2B5EF4-FFF2-40B4-BE49-F238E27FC236}">
              <a16:creationId xmlns:a16="http://schemas.microsoft.com/office/drawing/2014/main" id="{540984AA-0A1E-425A-A5C5-1625E5160000}"/>
            </a:ext>
          </a:extLst>
        </xdr:cNvPr>
        <xdr:cNvSpPr txBox="1"/>
      </xdr:nvSpPr>
      <xdr:spPr>
        <a:xfrm>
          <a:off x="207170" y="2040731"/>
          <a:ext cx="8827294" cy="234315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a:lnSpc>
              <a:spcPct val="100000"/>
            </a:lnSpc>
            <a:spcBef>
              <a:spcPts val="0"/>
            </a:spcBef>
            <a:spcAft>
              <a:spcPts val="600"/>
            </a:spcAft>
          </a:pPr>
          <a:r>
            <a:rPr lang="en-US" sz="1800" b="1" u="sng">
              <a:solidFill>
                <a:sysClr val="windowText" lastClr="000000"/>
              </a:solidFill>
              <a:effectLst/>
              <a:latin typeface="Avenir Next LT Pro" panose="020B0504020202020204" pitchFamily="34" charset="0"/>
              <a:ea typeface="Calibri" panose="020F0502020204030204" pitchFamily="34" charset="0"/>
              <a:cs typeface="Times New Roman" panose="02020603050405020304" pitchFamily="18" charset="0"/>
            </a:rPr>
            <a:t>Entity</a:t>
          </a:r>
          <a:r>
            <a:rPr lang="en-US" sz="1800" b="1" u="sng" baseline="0">
              <a:solidFill>
                <a:sysClr val="windowText" lastClr="000000"/>
              </a:solidFill>
              <a:effectLst/>
              <a:latin typeface="Avenir Next LT Pro" panose="020B0504020202020204" pitchFamily="34" charset="0"/>
              <a:ea typeface="Calibri" panose="020F0502020204030204" pitchFamily="34" charset="0"/>
              <a:cs typeface="Times New Roman" panose="02020603050405020304" pitchFamily="18" charset="0"/>
            </a:rPr>
            <a:t> Information Tab</a:t>
          </a:r>
          <a:endParaRPr lang="en-US" sz="1800" b="1" u="sng">
            <a:solidFill>
              <a:sysClr val="windowText" lastClr="000000"/>
            </a:solidFill>
            <a:effectLst/>
            <a:latin typeface="Avenir Next LT Pro" panose="020B0504020202020204" pitchFamily="34" charset="0"/>
            <a:ea typeface="Calibri" panose="020F0502020204030204" pitchFamily="34" charset="0"/>
            <a:cs typeface="Times New Roman" panose="02020603050405020304" pitchFamily="18" charset="0"/>
          </a:endParaRPr>
        </a:p>
        <a:p>
          <a:pPr marL="0" marR="0" indent="0" algn="l">
            <a:lnSpc>
              <a:spcPct val="100000"/>
            </a:lnSpc>
            <a:spcBef>
              <a:spcPts val="0"/>
            </a:spcBef>
            <a:spcAft>
              <a:spcPts val="600"/>
            </a:spcAft>
          </a:pPr>
          <a:endParaRPr lang="en-US" sz="300" b="1" u="sng">
            <a:solidFill>
              <a:sysClr val="windowText" lastClr="000000"/>
            </a:solidFill>
            <a:effectLst/>
            <a:latin typeface="Avenir Next LT Pro" panose="020B0504020202020204" pitchFamily="34" charset="0"/>
            <a:ea typeface="Calibri" panose="020F0502020204030204" pitchFamily="34" charset="0"/>
            <a:cs typeface="Times New Roman" panose="02020603050405020304" pitchFamily="18" charset="0"/>
          </a:endParaRPr>
        </a:p>
        <a:p>
          <a:pPr marL="800100" marR="0" lvl="1" indent="-342900" algn="l">
            <a:lnSpc>
              <a:spcPct val="107000"/>
            </a:lnSpc>
            <a:spcAft>
              <a:spcPts val="800"/>
            </a:spcAft>
            <a:buFont typeface="Symbol" panose="05050102010706020507" pitchFamily="18" charset="2"/>
            <a:buChar char=""/>
            <a:tabLst>
              <a:tab pos="457200" algn="l"/>
            </a:tabLst>
          </a:pPr>
          <a:r>
            <a:rPr lang="en-US" sz="1300" kern="100">
              <a:effectLst/>
              <a:latin typeface="Avenir Next LT Pro" panose="020B0504020202020204" pitchFamily="34" charset="0"/>
              <a:ea typeface="Aptos" panose="020B0004020202020204" pitchFamily="34" charset="0"/>
              <a:cs typeface="Times New Roman" panose="02020603050405020304" pitchFamily="18" charset="0"/>
            </a:rPr>
            <a:t>For the </a:t>
          </a:r>
          <a:r>
            <a:rPr lang="en-US" sz="1300" i="1" kern="100">
              <a:effectLst/>
              <a:latin typeface="Avenir Next LT Pro" panose="020B0504020202020204" pitchFamily="34" charset="0"/>
              <a:ea typeface="Aptos" panose="020B0004020202020204" pitchFamily="34" charset="0"/>
              <a:cs typeface="Times New Roman" panose="02020603050405020304" pitchFamily="18" charset="0"/>
            </a:rPr>
            <a:t>Entity Name </a:t>
          </a:r>
          <a:r>
            <a:rPr lang="en-US" sz="1300" kern="100">
              <a:effectLst/>
              <a:latin typeface="Avenir Next LT Pro" panose="020B0504020202020204" pitchFamily="34" charset="0"/>
              <a:ea typeface="Aptos" panose="020B0004020202020204" pitchFamily="34" charset="0"/>
              <a:cs typeface="Times New Roman" panose="02020603050405020304" pitchFamily="18" charset="0"/>
            </a:rPr>
            <a:t>field, begin typing your</a:t>
          </a:r>
          <a:r>
            <a:rPr lang="en-US" sz="1300" kern="100" baseline="0">
              <a:effectLst/>
              <a:latin typeface="Avenir Next LT Pro" panose="020B0504020202020204" pitchFamily="34" charset="0"/>
              <a:ea typeface="Aptos" panose="020B0004020202020204" pitchFamily="34" charset="0"/>
              <a:cs typeface="Times New Roman" panose="02020603050405020304" pitchFamily="18" charset="0"/>
            </a:rPr>
            <a:t> </a:t>
          </a:r>
          <a:r>
            <a:rPr lang="en-US" sz="1300" kern="100">
              <a:effectLst/>
              <a:latin typeface="Avenir Next LT Pro" panose="020B0504020202020204" pitchFamily="34" charset="0"/>
              <a:ea typeface="Aptos" panose="020B0004020202020204" pitchFamily="34" charset="0"/>
              <a:cs typeface="Times New Roman" panose="02020603050405020304" pitchFamily="18" charset="0"/>
            </a:rPr>
            <a:t>entity's name and select your entity from the drop</a:t>
          </a:r>
          <a:r>
            <a:rPr lang="en-US" sz="1300" kern="100" baseline="0">
              <a:effectLst/>
              <a:latin typeface="Avenir Next LT Pro" panose="020B0504020202020204" pitchFamily="34" charset="0"/>
              <a:ea typeface="Aptos" panose="020B0004020202020204" pitchFamily="34" charset="0"/>
              <a:cs typeface="Times New Roman" panose="02020603050405020304" pitchFamily="18" charset="0"/>
            </a:rPr>
            <a:t> </a:t>
          </a:r>
          <a:r>
            <a:rPr lang="en-US" sz="1300" kern="100">
              <a:effectLst/>
              <a:latin typeface="Avenir Next LT Pro" panose="020B0504020202020204" pitchFamily="34" charset="0"/>
              <a:ea typeface="Aptos" panose="020B0004020202020204" pitchFamily="34" charset="0"/>
              <a:cs typeface="Times New Roman" panose="02020603050405020304" pitchFamily="18" charset="0"/>
            </a:rPr>
            <a:t>down list.</a:t>
          </a:r>
        </a:p>
        <a:p>
          <a:pPr marL="800100" marR="0" lvl="1" indent="-342900" algn="l">
            <a:lnSpc>
              <a:spcPct val="107000"/>
            </a:lnSpc>
            <a:spcAft>
              <a:spcPts val="800"/>
            </a:spcAft>
            <a:buFont typeface="Symbol" panose="05050102010706020507" pitchFamily="18" charset="2"/>
            <a:buChar char=""/>
            <a:tabLst>
              <a:tab pos="457200" algn="l"/>
            </a:tabLst>
          </a:pPr>
          <a:r>
            <a:rPr lang="en-US" sz="1300" kern="100">
              <a:effectLst/>
              <a:latin typeface="Avenir Next LT Pro" panose="020B0504020202020204" pitchFamily="34" charset="0"/>
              <a:ea typeface="Aptos" panose="020B0004020202020204" pitchFamily="34" charset="0"/>
              <a:cs typeface="Times New Roman" panose="02020603050405020304" pitchFamily="18" charset="0"/>
            </a:rPr>
            <a:t>For the </a:t>
          </a:r>
          <a:r>
            <a:rPr lang="en-US" sz="1300" i="1" kern="100">
              <a:effectLst/>
              <a:latin typeface="Avenir Next LT Pro" panose="020B0504020202020204" pitchFamily="34" charset="0"/>
              <a:ea typeface="Aptos" panose="020B0004020202020204" pitchFamily="34" charset="0"/>
              <a:cs typeface="Times New Roman" panose="02020603050405020304" pitchFamily="18" charset="0"/>
            </a:rPr>
            <a:t>Audit Period, </a:t>
          </a:r>
          <a:r>
            <a:rPr lang="en-US" sz="1300" kern="100">
              <a:effectLst/>
              <a:latin typeface="Avenir Next LT Pro" panose="020B0504020202020204" pitchFamily="34" charset="0"/>
              <a:ea typeface="Aptos" panose="020B0004020202020204" pitchFamily="34" charset="0"/>
              <a:cs typeface="Times New Roman" panose="02020603050405020304" pitchFamily="18" charset="0"/>
            </a:rPr>
            <a:t>select the last day of your reporting period such as December 31, June 30, September 30, etc. from the</a:t>
          </a:r>
          <a:r>
            <a:rPr lang="en-US" sz="1300" kern="100" baseline="0">
              <a:effectLst/>
              <a:latin typeface="Avenir Next LT Pro" panose="020B0504020202020204" pitchFamily="34" charset="0"/>
              <a:ea typeface="Aptos" panose="020B0004020202020204" pitchFamily="34" charset="0"/>
              <a:cs typeface="Times New Roman" panose="02020603050405020304" pitchFamily="18" charset="0"/>
            </a:rPr>
            <a:t> drop down list.</a:t>
          </a:r>
          <a:endParaRPr lang="en-US" sz="1300" kern="100">
            <a:effectLst/>
            <a:latin typeface="Avenir Next LT Pro" panose="020B0504020202020204" pitchFamily="34" charset="0"/>
            <a:ea typeface="Aptos" panose="020B0004020202020204" pitchFamily="34" charset="0"/>
            <a:cs typeface="Times New Roman" panose="02020603050405020304" pitchFamily="18" charset="0"/>
          </a:endParaRPr>
        </a:p>
        <a:p>
          <a:pPr marL="800100" marR="0" lvl="1" indent="-342900" algn="l">
            <a:lnSpc>
              <a:spcPct val="107000"/>
            </a:lnSpc>
            <a:spcAft>
              <a:spcPts val="800"/>
            </a:spcAft>
            <a:buFont typeface="Symbol" panose="05050102010706020507" pitchFamily="18" charset="2"/>
            <a:buChar char=""/>
            <a:tabLst>
              <a:tab pos="457200" algn="l"/>
            </a:tabLst>
          </a:pPr>
          <a:r>
            <a:rPr lang="en-US" sz="1300" kern="100">
              <a:effectLst/>
              <a:latin typeface="Avenir Next LT Pro" panose="020B0504020202020204" pitchFamily="34" charset="0"/>
              <a:ea typeface="Aptos" panose="020B0004020202020204" pitchFamily="34" charset="0"/>
              <a:cs typeface="Times New Roman" panose="02020603050405020304" pitchFamily="18" charset="0"/>
            </a:rPr>
            <a:t>For the </a:t>
          </a:r>
          <a:r>
            <a:rPr lang="en-US" sz="1300" i="1" kern="100">
              <a:effectLst/>
              <a:latin typeface="Avenir Next LT Pro" panose="020B0504020202020204" pitchFamily="34" charset="0"/>
              <a:ea typeface="Aptos" panose="020B0004020202020204" pitchFamily="34" charset="0"/>
              <a:cs typeface="Times New Roman" panose="02020603050405020304" pitchFamily="18" charset="0"/>
            </a:rPr>
            <a:t>Year, </a:t>
          </a:r>
          <a:r>
            <a:rPr lang="en-US" sz="1300" kern="100">
              <a:effectLst/>
              <a:latin typeface="Avenir Next LT Pro" panose="020B0504020202020204" pitchFamily="34" charset="0"/>
              <a:ea typeface="Aptos" panose="020B0004020202020204" pitchFamily="34" charset="0"/>
              <a:cs typeface="Times New Roman" panose="02020603050405020304" pitchFamily="18" charset="0"/>
            </a:rPr>
            <a:t>this is the year of the report.</a:t>
          </a:r>
        </a:p>
        <a:p>
          <a:pPr marL="800100" marR="0" lvl="1" indent="-342900" algn="l">
            <a:lnSpc>
              <a:spcPct val="107000"/>
            </a:lnSpc>
            <a:spcAft>
              <a:spcPts val="800"/>
            </a:spcAft>
            <a:buFont typeface="Symbol" panose="05050102010706020507" pitchFamily="18" charset="2"/>
            <a:buChar char=""/>
            <a:tabLst>
              <a:tab pos="457200" algn="l"/>
            </a:tabLst>
          </a:pPr>
          <a:r>
            <a:rPr lang="en-US" sz="1300" kern="100">
              <a:effectLst/>
              <a:latin typeface="Avenir Next LT Pro" panose="020B0504020202020204" pitchFamily="34" charset="0"/>
              <a:ea typeface="Aptos" panose="020B0004020202020204" pitchFamily="34" charset="0"/>
              <a:cs typeface="Times New Roman" panose="02020603050405020304" pitchFamily="18" charset="0"/>
            </a:rPr>
            <a:t>For the </a:t>
          </a:r>
          <a:r>
            <a:rPr lang="en-US" sz="1300" i="1" kern="100">
              <a:effectLst/>
              <a:latin typeface="Avenir Next LT Pro" panose="020B0504020202020204" pitchFamily="34" charset="0"/>
              <a:ea typeface="Aptos" panose="020B0004020202020204" pitchFamily="34" charset="0"/>
              <a:cs typeface="Times New Roman" panose="02020603050405020304" pitchFamily="18" charset="0"/>
            </a:rPr>
            <a:t>City </a:t>
          </a:r>
          <a:r>
            <a:rPr lang="en-US" sz="1300" i="0" kern="100">
              <a:effectLst/>
              <a:latin typeface="Avenir Next LT Pro" panose="020B0504020202020204" pitchFamily="34" charset="0"/>
              <a:ea typeface="Aptos" panose="020B0004020202020204" pitchFamily="34" charset="0"/>
              <a:cs typeface="Times New Roman" panose="02020603050405020304" pitchFamily="18" charset="0"/>
            </a:rPr>
            <a:t>and</a:t>
          </a:r>
          <a:r>
            <a:rPr lang="en-US" sz="1300" i="1" kern="100">
              <a:effectLst/>
              <a:latin typeface="Avenir Next LT Pro" panose="020B0504020202020204" pitchFamily="34" charset="0"/>
              <a:ea typeface="Aptos" panose="020B0004020202020204" pitchFamily="34" charset="0"/>
              <a:cs typeface="Times New Roman" panose="02020603050405020304" pitchFamily="18" charset="0"/>
            </a:rPr>
            <a:t> County, </a:t>
          </a:r>
          <a:r>
            <a:rPr lang="en-US" sz="1300" kern="100">
              <a:effectLst/>
              <a:latin typeface="Avenir Next LT Pro" panose="020B0504020202020204" pitchFamily="34" charset="0"/>
              <a:ea typeface="Aptos" panose="020B0004020202020204" pitchFamily="34" charset="0"/>
              <a:cs typeface="Times New Roman" panose="02020603050405020304" pitchFamily="18" charset="0"/>
            </a:rPr>
            <a:t>this information will be auto populated from the zip code entered.</a:t>
          </a:r>
        </a:p>
      </xdr:txBody>
    </xdr:sp>
    <xdr:clientData/>
  </xdr:twoCellAnchor>
  <xdr:twoCellAnchor>
    <xdr:from>
      <xdr:col>0</xdr:col>
      <xdr:colOff>217392</xdr:colOff>
      <xdr:row>22</xdr:row>
      <xdr:rowOff>123821</xdr:rowOff>
    </xdr:from>
    <xdr:to>
      <xdr:col>5</xdr:col>
      <xdr:colOff>1484218</xdr:colOff>
      <xdr:row>102</xdr:row>
      <xdr:rowOff>142874</xdr:rowOff>
    </xdr:to>
    <xdr:sp macro="" textlink="">
      <xdr:nvSpPr>
        <xdr:cNvPr id="3" name="TextBox 2">
          <a:extLst>
            <a:ext uri="{FF2B5EF4-FFF2-40B4-BE49-F238E27FC236}">
              <a16:creationId xmlns:a16="http://schemas.microsoft.com/office/drawing/2014/main" id="{C262D9AA-9816-4153-B63A-AE4300246636}"/>
            </a:ext>
          </a:extLst>
        </xdr:cNvPr>
        <xdr:cNvSpPr txBox="1"/>
      </xdr:nvSpPr>
      <xdr:spPr>
        <a:xfrm>
          <a:off x="217392" y="4588665"/>
          <a:ext cx="8827295" cy="15259053"/>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algn="l">
            <a:lnSpc>
              <a:spcPct val="100000"/>
            </a:lnSpc>
            <a:spcBef>
              <a:spcPts val="0"/>
            </a:spcBef>
            <a:spcAft>
              <a:spcPts val="600"/>
            </a:spcAft>
          </a:pPr>
          <a:r>
            <a:rPr lang="en-US" sz="1800" b="1" u="sng">
              <a:solidFill>
                <a:srgbClr val="48576C"/>
              </a:solidFill>
              <a:effectLst/>
              <a:latin typeface="Avenir Next LT Pro" panose="020B0504020202020204" pitchFamily="34" charset="0"/>
              <a:ea typeface="Calibri" panose="020F0502020204030204" pitchFamily="34" charset="0"/>
              <a:cs typeface="Times New Roman" panose="02020603050405020304" pitchFamily="18" charset="0"/>
            </a:rPr>
            <a:t>Activities Tab</a:t>
          </a:r>
        </a:p>
        <a:p>
          <a:pPr marL="0" marR="0" algn="l">
            <a:lnSpc>
              <a:spcPct val="100000"/>
            </a:lnSpc>
            <a:spcBef>
              <a:spcPts val="0"/>
            </a:spcBef>
            <a:spcAft>
              <a:spcPts val="600"/>
            </a:spcAft>
          </a:pPr>
          <a:endParaRPr lang="en-US" sz="300" b="0" u="none">
            <a:solidFill>
              <a:srgbClr val="48576C"/>
            </a:solidFill>
            <a:effectLst/>
            <a:latin typeface="Avenir Next LT Pro" panose="020B0504020202020204" pitchFamily="34" charset="0"/>
            <a:ea typeface="Calibri" panose="020F0502020204030204" pitchFamily="34" charset="0"/>
            <a:cs typeface="Times New Roman" panose="02020603050405020304" pitchFamily="18" charset="0"/>
          </a:endParaRPr>
        </a:p>
        <a:p>
          <a:pPr marL="0" marR="0">
            <a:lnSpc>
              <a:spcPct val="100000"/>
            </a:lnSpc>
            <a:spcBef>
              <a:spcPts val="0"/>
            </a:spcBef>
            <a:spcAft>
              <a:spcPts val="600"/>
            </a:spcAft>
          </a:pPr>
          <a:r>
            <a:rPr lang="en-US" sz="1600" b="1">
              <a:solidFill>
                <a:srgbClr val="566880"/>
              </a:solidFill>
              <a:effectLst/>
              <a:latin typeface="Avenir Next LT Pro" panose="020B0504020202020204" pitchFamily="34" charset="0"/>
              <a:ea typeface="Calibri" panose="020F0502020204030204" pitchFamily="34" charset="0"/>
              <a:cs typeface="Times New Roman" panose="02020603050405020304" pitchFamily="18" charset="0"/>
            </a:rPr>
            <a:t>  Receipts:</a:t>
          </a:r>
        </a:p>
        <a:p>
          <a:pPr marL="0" marR="0" indent="0">
            <a:lnSpc>
              <a:spcPct val="100000"/>
            </a:lnSpc>
            <a:spcAft>
              <a:spcPts val="600"/>
            </a:spcAft>
          </a:pPr>
          <a:r>
            <a:rPr lang="en-US" sz="1400" kern="100">
              <a:solidFill>
                <a:srgbClr val="566880"/>
              </a:solidFill>
              <a:effectLst/>
              <a:latin typeface="Avenir Next LT Pro" panose="020B0504020202020204" pitchFamily="34" charset="0"/>
              <a:ea typeface="Aptos" panose="020B0004020202020204" pitchFamily="34" charset="0"/>
              <a:cs typeface="Times New Roman" panose="02020603050405020304" pitchFamily="18" charset="0"/>
            </a:rPr>
            <a:t>    Taxes</a:t>
          </a:r>
        </a:p>
        <a:p>
          <a:pPr marL="800100" marR="0" lvl="1" indent="-342900" algn="l">
            <a:lnSpc>
              <a:spcPct val="107000"/>
            </a:lnSpc>
            <a:spcAft>
              <a:spcPts val="800"/>
            </a:spcAft>
            <a:buFont typeface="Symbol" panose="05050102010706020507" pitchFamily="18" charset="2"/>
            <a:buChar char=""/>
            <a:tabLst>
              <a:tab pos="457200" algn="l"/>
            </a:tabLst>
          </a:pP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Any tax receipt</a:t>
          </a:r>
          <a:r>
            <a:rPr lang="en-US" sz="1300" kern="100" baseline="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 </a:t>
          </a: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not already listed should be combined into the </a:t>
          </a:r>
          <a:r>
            <a:rPr lang="en-US" sz="1300" i="1"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All Other Taxes</a:t>
          </a: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 line item.</a:t>
          </a:r>
          <a:b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br>
          <a:endPar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endParaRPr>
        </a:p>
        <a:p>
          <a:pPr marL="0" marR="0" lvl="0" indent="0" algn="l">
            <a:lnSpc>
              <a:spcPct val="107000"/>
            </a:lnSpc>
            <a:spcAft>
              <a:spcPts val="800"/>
            </a:spcAft>
            <a:buFont typeface="Symbol" panose="05050102010706020507" pitchFamily="18" charset="2"/>
            <a:buNone/>
            <a:tabLst>
              <a:tab pos="457200" algn="l"/>
            </a:tabLst>
          </a:pPr>
          <a:r>
            <a:rPr lang="en-US" sz="1400" kern="100">
              <a:solidFill>
                <a:srgbClr val="566880"/>
              </a:solidFill>
              <a:effectLst/>
              <a:latin typeface="Avenir Next LT Pro" panose="020B0504020202020204" pitchFamily="34" charset="0"/>
              <a:ea typeface="Aptos" panose="020B0004020202020204" pitchFamily="34" charset="0"/>
              <a:cs typeface="Times New Roman" panose="02020603050405020304" pitchFamily="18" charset="0"/>
            </a:rPr>
            <a:t>    Licenses</a:t>
          </a:r>
          <a:r>
            <a:rPr lang="en-US" sz="1400" kern="100" baseline="0">
              <a:solidFill>
                <a:srgbClr val="566880"/>
              </a:solidFill>
              <a:effectLst/>
              <a:latin typeface="Avenir Next LT Pro" panose="020B0504020202020204" pitchFamily="34" charset="0"/>
              <a:ea typeface="Aptos" panose="020B0004020202020204" pitchFamily="34" charset="0"/>
              <a:cs typeface="Times New Roman" panose="02020603050405020304" pitchFamily="18" charset="0"/>
            </a:rPr>
            <a:t> and </a:t>
          </a:r>
          <a:r>
            <a:rPr lang="en-US" sz="1400" kern="100">
              <a:solidFill>
                <a:srgbClr val="566880"/>
              </a:solidFill>
              <a:effectLst/>
              <a:latin typeface="Avenir Next LT Pro" panose="020B0504020202020204" pitchFamily="34" charset="0"/>
              <a:ea typeface="Aptos" panose="020B0004020202020204" pitchFamily="34" charset="0"/>
              <a:cs typeface="Times New Roman" panose="02020603050405020304" pitchFamily="18" charset="0"/>
            </a:rPr>
            <a:t>Permits,</a:t>
          </a:r>
          <a:r>
            <a:rPr lang="en-US" sz="1400" kern="100" baseline="0">
              <a:solidFill>
                <a:srgbClr val="566880"/>
              </a:solidFill>
              <a:effectLst/>
              <a:latin typeface="Avenir Next LT Pro" panose="020B0504020202020204" pitchFamily="34" charset="0"/>
              <a:ea typeface="Aptos" panose="020B0004020202020204" pitchFamily="34" charset="0"/>
              <a:cs typeface="Times New Roman" panose="02020603050405020304" pitchFamily="18" charset="0"/>
            </a:rPr>
            <a:t> and</a:t>
          </a:r>
          <a:r>
            <a:rPr lang="en-US" sz="1400" kern="100">
              <a:solidFill>
                <a:srgbClr val="566880"/>
              </a:solidFill>
              <a:effectLst/>
              <a:latin typeface="Avenir Next LT Pro" panose="020B0504020202020204" pitchFamily="34" charset="0"/>
              <a:ea typeface="Aptos" panose="020B0004020202020204" pitchFamily="34" charset="0"/>
              <a:cs typeface="Times New Roman" panose="02020603050405020304" pitchFamily="18" charset="0"/>
            </a:rPr>
            <a:t> Fees</a:t>
          </a:r>
        </a:p>
        <a:p>
          <a:pPr marL="800100" marR="0" lvl="1" indent="-342900" algn="l">
            <a:lnSpc>
              <a:spcPct val="107000"/>
            </a:lnSpc>
            <a:spcAft>
              <a:spcPts val="800"/>
            </a:spcAft>
            <a:buFont typeface="Symbol" panose="05050102010706020507" pitchFamily="18" charset="2"/>
            <a:buChar char=""/>
            <a:tabLst>
              <a:tab pos="457200" algn="l"/>
            </a:tabLst>
          </a:pP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All licenses and permits receipts should be combined into </a:t>
          </a:r>
          <a:r>
            <a:rPr lang="en-US" sz="1300" i="1"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Licenses and Permits</a:t>
          </a: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 line item.</a:t>
          </a:r>
        </a:p>
        <a:p>
          <a:pPr marL="800100" marR="0" lvl="1" indent="-342900" algn="l">
            <a:lnSpc>
              <a:spcPct val="107000"/>
            </a:lnSpc>
            <a:spcAft>
              <a:spcPts val="800"/>
            </a:spcAft>
            <a:buFont typeface="Symbol" panose="05050102010706020507" pitchFamily="18" charset="2"/>
            <a:buChar char=""/>
            <a:tabLst>
              <a:tab pos="457200" algn="l"/>
            </a:tabLst>
          </a:pP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All fees, including rental fees, should be combined into </a:t>
          </a:r>
          <a:r>
            <a:rPr lang="en-US" sz="1300" i="1"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Fees</a:t>
          </a: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 line item.</a:t>
          </a:r>
          <a:b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br>
          <a:endPar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endParaRPr>
        </a:p>
        <a:p>
          <a:pPr marL="0" marR="0" indent="0">
            <a:lnSpc>
              <a:spcPct val="100000"/>
            </a:lnSpc>
            <a:spcAft>
              <a:spcPts val="600"/>
            </a:spcAft>
          </a:pPr>
          <a:r>
            <a:rPr lang="en-US" sz="1400" kern="100">
              <a:solidFill>
                <a:srgbClr val="566880"/>
              </a:solidFill>
              <a:effectLst/>
              <a:latin typeface="Avenir Next LT Pro" panose="020B0504020202020204" pitchFamily="34" charset="0"/>
              <a:ea typeface="Aptos" panose="020B0004020202020204" pitchFamily="34" charset="0"/>
              <a:cs typeface="Times New Roman" panose="02020603050405020304" pitchFamily="18" charset="0"/>
            </a:rPr>
            <a:t>    Intergovernmental</a:t>
          </a:r>
        </a:p>
        <a:p>
          <a:pPr marL="800100" marR="0" lvl="1" indent="-342900" algn="l">
            <a:lnSpc>
              <a:spcPct val="107000"/>
            </a:lnSpc>
            <a:spcAft>
              <a:spcPts val="800"/>
            </a:spcAft>
            <a:buFont typeface="Symbol" panose="05050102010706020507" pitchFamily="18" charset="2"/>
            <a:buChar char=""/>
            <a:tabLst>
              <a:tab pos="457200" algn="l"/>
            </a:tabLst>
          </a:pP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Any intergovernmental receipt should be combined into the appropriate line item.</a:t>
          </a:r>
          <a:b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br>
          <a:endPar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endParaRPr>
        </a:p>
        <a:p>
          <a:pPr marL="0" marR="0" indent="0">
            <a:lnSpc>
              <a:spcPct val="100000"/>
            </a:lnSpc>
            <a:spcAft>
              <a:spcPts val="600"/>
            </a:spcAft>
          </a:pPr>
          <a:r>
            <a:rPr lang="en-US" sz="1400" kern="100">
              <a:solidFill>
                <a:srgbClr val="566880"/>
              </a:solidFill>
              <a:effectLst/>
              <a:latin typeface="Avenir Next LT Pro" panose="020B0504020202020204" pitchFamily="34" charset="0"/>
              <a:ea typeface="Aptos" panose="020B0004020202020204" pitchFamily="34" charset="0"/>
              <a:cs typeface="Times New Roman" panose="02020603050405020304" pitchFamily="18" charset="0"/>
            </a:rPr>
            <a:t>    Service Revenue</a:t>
          </a:r>
        </a:p>
        <a:p>
          <a:pPr marL="800100" marR="0" lvl="1" indent="-342900" algn="l">
            <a:lnSpc>
              <a:spcPct val="107000"/>
            </a:lnSpc>
            <a:spcAft>
              <a:spcPts val="800"/>
            </a:spcAft>
            <a:buFont typeface="Symbol" panose="05050102010706020507" pitchFamily="18" charset="2"/>
            <a:buChar char=""/>
            <a:tabLst>
              <a:tab pos="457200" algn="l"/>
            </a:tabLst>
          </a:pPr>
          <a:r>
            <a:rPr lang="en-US" sz="1300" i="1"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Municipal Utilities </a:t>
          </a: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should include any receipts for water, sewer, or garbage services.</a:t>
          </a:r>
        </a:p>
        <a:p>
          <a:pPr marL="800100" marR="0" lvl="1" indent="-342900" algn="l">
            <a:lnSpc>
              <a:spcPct val="107000"/>
            </a:lnSpc>
            <a:spcAft>
              <a:spcPts val="800"/>
            </a:spcAft>
            <a:buFont typeface="Symbol" panose="05050102010706020507" pitchFamily="18" charset="2"/>
            <a:buChar char=""/>
            <a:tabLst>
              <a:tab pos="457200" algn="l"/>
            </a:tabLst>
          </a:pPr>
          <a:r>
            <a:rPr lang="en-US" sz="1300" i="1"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Recreational</a:t>
          </a: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 should include any receipts for recreational activities such as campgrounds, swimming pools, fees for recreational sports, etc. </a:t>
          </a:r>
        </a:p>
        <a:p>
          <a:pPr marL="800100" marR="0" lvl="1" indent="-342900" algn="l">
            <a:lnSpc>
              <a:spcPct val="107000"/>
            </a:lnSpc>
            <a:spcAft>
              <a:spcPts val="800"/>
            </a:spcAft>
            <a:buFont typeface="Symbol" panose="05050102010706020507" pitchFamily="18" charset="2"/>
            <a:buChar char=""/>
            <a:tabLst>
              <a:tab pos="457200" algn="l"/>
            </a:tabLst>
          </a:pPr>
          <a:r>
            <a:rPr lang="en-US" sz="1300" i="1"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Other</a:t>
          </a: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 should include any other charges for service not included above.</a:t>
          </a:r>
          <a:b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br>
          <a:endPar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endParaRPr>
        </a:p>
        <a:p>
          <a:pPr marL="0" marR="0" indent="0">
            <a:lnSpc>
              <a:spcPct val="100000"/>
            </a:lnSpc>
            <a:spcAft>
              <a:spcPts val="600"/>
            </a:spcAft>
          </a:pPr>
          <a:r>
            <a:rPr lang="en-US" sz="1400" kern="100">
              <a:solidFill>
                <a:srgbClr val="566880"/>
              </a:solidFill>
              <a:effectLst/>
              <a:latin typeface="Avenir Next LT Pro" panose="020B0504020202020204" pitchFamily="34" charset="0"/>
              <a:ea typeface="Aptos" panose="020B0004020202020204" pitchFamily="34" charset="0"/>
              <a:cs typeface="Times New Roman" panose="02020603050405020304" pitchFamily="18" charset="0"/>
            </a:rPr>
            <a:t>    Miscellaneous Receipts</a:t>
          </a:r>
        </a:p>
        <a:p>
          <a:pPr marL="800100" marR="0" lvl="1" indent="-342900" algn="l">
            <a:lnSpc>
              <a:spcPct val="107000"/>
            </a:lnSpc>
            <a:spcAft>
              <a:spcPts val="800"/>
            </a:spcAft>
            <a:buFont typeface="Symbol" panose="05050102010706020507" pitchFamily="18" charset="2"/>
            <a:buChar char=""/>
            <a:tabLst>
              <a:tab pos="457200" algn="l"/>
            </a:tabLst>
          </a:pP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All miscellaneous receipts not already listed should be combined into the </a:t>
          </a:r>
          <a:r>
            <a:rPr lang="en-US" sz="1300" i="1"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All Other Miscellaneous Receipts</a:t>
          </a: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 line item.</a:t>
          </a:r>
          <a:b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br>
          <a:endParaRPr lang="en-US" sz="1200" kern="100">
            <a:effectLst/>
            <a:latin typeface="Avenir Next LT Pro" panose="020B0504020202020204" pitchFamily="34" charset="0"/>
            <a:ea typeface="Aptos" panose="020B0004020202020204" pitchFamily="34" charset="0"/>
            <a:cs typeface="Times New Roman" panose="02020603050405020304" pitchFamily="18" charset="0"/>
          </a:endParaRPr>
        </a:p>
        <a:p>
          <a:pPr marL="0" marR="0">
            <a:lnSpc>
              <a:spcPct val="100000"/>
            </a:lnSpc>
            <a:spcBef>
              <a:spcPts val="0"/>
            </a:spcBef>
            <a:spcAft>
              <a:spcPts val="600"/>
            </a:spcAft>
          </a:pPr>
          <a:r>
            <a:rPr lang="en-US" sz="1600" b="1">
              <a:solidFill>
                <a:schemeClr val="accent2">
                  <a:lumMod val="75000"/>
                </a:schemeClr>
              </a:solidFill>
              <a:effectLst/>
              <a:latin typeface="Avenir Next LT Pro" panose="020B0504020202020204" pitchFamily="34" charset="0"/>
              <a:ea typeface="Calibri" panose="020F0502020204030204" pitchFamily="34" charset="0"/>
              <a:cs typeface="Times New Roman" panose="02020603050405020304" pitchFamily="18" charset="0"/>
            </a:rPr>
            <a:t>  </a:t>
          </a:r>
          <a:r>
            <a:rPr lang="en-US" sz="1600" b="1">
              <a:solidFill>
                <a:srgbClr val="C55A11"/>
              </a:solidFill>
              <a:effectLst/>
              <a:latin typeface="Avenir Next LT Pro" panose="020B0504020202020204" pitchFamily="34" charset="0"/>
              <a:ea typeface="Calibri" panose="020F0502020204030204" pitchFamily="34" charset="0"/>
              <a:cs typeface="Times New Roman" panose="02020603050405020304" pitchFamily="18" charset="0"/>
            </a:rPr>
            <a:t>Disbursements:</a:t>
          </a:r>
        </a:p>
        <a:p>
          <a:pPr marL="0" marR="0">
            <a:lnSpc>
              <a:spcPct val="100000"/>
            </a:lnSpc>
            <a:spcAft>
              <a:spcPts val="600"/>
            </a:spcAft>
          </a:pPr>
          <a:r>
            <a:rPr lang="en-US" sz="1400" kern="100">
              <a:solidFill>
                <a:srgbClr val="C55A11"/>
              </a:solidFill>
              <a:effectLst/>
              <a:latin typeface="Avenir Next LT Pro" panose="020B0504020202020204" pitchFamily="34" charset="0"/>
              <a:ea typeface="Aptos" panose="020B0004020202020204" pitchFamily="34" charset="0"/>
              <a:cs typeface="Times New Roman" panose="02020603050405020304" pitchFamily="18" charset="0"/>
            </a:rPr>
            <a:t>    Personnel and Administration</a:t>
          </a:r>
        </a:p>
        <a:p>
          <a:pPr marL="800100" marR="0" lvl="1" indent="-342900">
            <a:lnSpc>
              <a:spcPct val="100000"/>
            </a:lnSpc>
            <a:spcAft>
              <a:spcPts val="600"/>
            </a:spcAft>
            <a:buFont typeface="Symbol" panose="05050102010706020507" pitchFamily="18" charset="2"/>
            <a:buChar char=""/>
            <a:tabLst>
              <a:tab pos="457200" algn="l"/>
            </a:tabLst>
          </a:pPr>
          <a:r>
            <a:rPr lang="en-US" sz="1300" i="1" kern="100">
              <a:effectLst/>
              <a:latin typeface="Avenir Next LT Pro" panose="020B0504020202020204" pitchFamily="34" charset="0"/>
              <a:ea typeface="Aptos" panose="020B0004020202020204" pitchFamily="34" charset="0"/>
              <a:cs typeface="Times New Roman" panose="02020603050405020304" pitchFamily="18" charset="0"/>
            </a:rPr>
            <a:t>Payroll and Benefits </a:t>
          </a:r>
          <a:r>
            <a:rPr lang="en-US" sz="1300" kern="100">
              <a:effectLst/>
              <a:latin typeface="Avenir Next LT Pro" panose="020B0504020202020204" pitchFamily="34" charset="0"/>
              <a:ea typeface="Aptos" panose="020B0004020202020204" pitchFamily="34" charset="0"/>
              <a:cs typeface="Times New Roman" panose="02020603050405020304" pitchFamily="18" charset="0"/>
            </a:rPr>
            <a:t>should include payroll and benefits for administrative and governing board staff. All other payroll and benefits will be reported under the functional section. </a:t>
          </a:r>
        </a:p>
        <a:p>
          <a:pPr marL="800100" marR="0" lvl="1" indent="-342900">
            <a:lnSpc>
              <a:spcPct val="100000"/>
            </a:lnSpc>
            <a:spcAft>
              <a:spcPts val="600"/>
            </a:spcAft>
            <a:buFont typeface="Symbol" panose="05050102010706020507" pitchFamily="18" charset="2"/>
            <a:buChar char=""/>
            <a:tabLst>
              <a:tab pos="457200" algn="l"/>
            </a:tabLst>
          </a:pPr>
          <a:r>
            <a:rPr lang="en-US" sz="1300" kern="100">
              <a:effectLst/>
              <a:latin typeface="Avenir Next LT Pro" panose="020B0504020202020204" pitchFamily="34" charset="0"/>
              <a:ea typeface="Aptos" panose="020B0004020202020204" pitchFamily="34" charset="0"/>
              <a:cs typeface="Times New Roman" panose="02020603050405020304" pitchFamily="18" charset="0"/>
            </a:rPr>
            <a:t>Any operating disbursements that cannot be defined by the line items listed should be combined into </a:t>
          </a:r>
          <a:r>
            <a:rPr lang="en-US" sz="1300" i="1" kern="100">
              <a:effectLst/>
              <a:latin typeface="Avenir Next LT Pro" panose="020B0504020202020204" pitchFamily="34" charset="0"/>
              <a:ea typeface="Aptos" panose="020B0004020202020204" pitchFamily="34" charset="0"/>
              <a:cs typeface="Times New Roman" panose="02020603050405020304" pitchFamily="18" charset="0"/>
            </a:rPr>
            <a:t>Other Operating </a:t>
          </a:r>
          <a:r>
            <a:rPr lang="en-US" sz="1300" kern="100">
              <a:effectLst/>
              <a:latin typeface="Avenir Next LT Pro" panose="020B0504020202020204" pitchFamily="34" charset="0"/>
              <a:ea typeface="Aptos" panose="020B0004020202020204" pitchFamily="34" charset="0"/>
              <a:cs typeface="Times New Roman" panose="02020603050405020304" pitchFamily="18" charset="0"/>
            </a:rPr>
            <a:t>line item.</a:t>
          </a:r>
        </a:p>
        <a:p>
          <a:pPr marL="800100" marR="0" lvl="1" indent="-342900">
            <a:lnSpc>
              <a:spcPct val="100000"/>
            </a:lnSpc>
            <a:spcAft>
              <a:spcPts val="600"/>
            </a:spcAft>
            <a:buFont typeface="Symbol" panose="05050102010706020507" pitchFamily="18" charset="2"/>
            <a:buChar char=""/>
            <a:tabLst>
              <a:tab pos="457200" algn="l"/>
            </a:tabLst>
          </a:pPr>
          <a:endParaRPr lang="en-US" sz="1300" kern="100">
            <a:effectLst/>
            <a:latin typeface="Avenir Next LT Pro" panose="020B0504020202020204" pitchFamily="34" charset="0"/>
            <a:ea typeface="Aptos" panose="020B0004020202020204" pitchFamily="34" charset="0"/>
            <a:cs typeface="Times New Roman" panose="02020603050405020304" pitchFamily="18" charset="0"/>
          </a:endParaRPr>
        </a:p>
        <a:p>
          <a:pPr marL="0" marR="0">
            <a:lnSpc>
              <a:spcPct val="100000"/>
            </a:lnSpc>
            <a:spcAft>
              <a:spcPts val="600"/>
            </a:spcAft>
          </a:pPr>
          <a:r>
            <a:rPr lang="en-US" sz="1400" kern="100">
              <a:solidFill>
                <a:srgbClr val="C55A11"/>
              </a:solidFill>
              <a:effectLst/>
              <a:latin typeface="Avenir Next LT Pro" panose="020B0504020202020204" pitchFamily="34" charset="0"/>
              <a:ea typeface="Aptos" panose="020B0004020202020204" pitchFamily="34" charset="0"/>
              <a:cs typeface="Times New Roman" panose="02020603050405020304" pitchFamily="18" charset="0"/>
            </a:rPr>
            <a:t>    Cost of Service Revenue</a:t>
          </a:r>
        </a:p>
        <a:p>
          <a:pPr marL="800100" marR="0" lvl="1" indent="-342900">
            <a:lnSpc>
              <a:spcPct val="100000"/>
            </a:lnSpc>
            <a:spcAft>
              <a:spcPts val="600"/>
            </a:spcAft>
            <a:buFont typeface="Symbol" panose="05050102010706020507" pitchFamily="18" charset="2"/>
            <a:buChar char=""/>
          </a:pPr>
          <a:r>
            <a:rPr lang="en-US" sz="1300" i="1" kern="100">
              <a:effectLst/>
              <a:latin typeface="Avenir Next LT Pro" panose="020B0504020202020204" pitchFamily="34" charset="0"/>
              <a:ea typeface="Aptos" panose="020B0004020202020204" pitchFamily="34" charset="0"/>
              <a:cs typeface="Times New Roman" panose="02020603050405020304" pitchFamily="18" charset="0"/>
            </a:rPr>
            <a:t>Municipal Utilities </a:t>
          </a:r>
          <a:r>
            <a:rPr lang="en-US" sz="1300" i="0" kern="100">
              <a:effectLst/>
              <a:latin typeface="Avenir Next LT Pro" panose="020B0504020202020204" pitchFamily="34" charset="0"/>
              <a:ea typeface="Aptos" panose="020B0004020202020204" pitchFamily="34" charset="0"/>
              <a:cs typeface="Times New Roman" panose="02020603050405020304" pitchFamily="18" charset="0"/>
            </a:rPr>
            <a:t>should include expenses for municipal utilities provided. </a:t>
          </a:r>
        </a:p>
        <a:p>
          <a:pPr marL="800100" marR="0" lvl="1" indent="-342900">
            <a:lnSpc>
              <a:spcPct val="100000"/>
            </a:lnSpc>
            <a:spcAft>
              <a:spcPts val="600"/>
            </a:spcAft>
            <a:buFont typeface="Symbol" panose="05050102010706020507" pitchFamily="18" charset="2"/>
            <a:buChar char=""/>
          </a:pPr>
          <a:r>
            <a:rPr lang="en-US" sz="1300" i="1" kern="100">
              <a:effectLst/>
              <a:latin typeface="Avenir Next LT Pro" panose="020B0504020202020204" pitchFamily="34" charset="0"/>
              <a:ea typeface="Aptos" panose="020B0004020202020204" pitchFamily="34" charset="0"/>
              <a:cs typeface="Times New Roman" panose="02020603050405020304" pitchFamily="18" charset="0"/>
            </a:rPr>
            <a:t>Recreational</a:t>
          </a:r>
          <a:r>
            <a:rPr lang="en-US" sz="1300" i="0" kern="100">
              <a:effectLst/>
              <a:latin typeface="Avenir Next LT Pro" panose="020B0504020202020204" pitchFamily="34" charset="0"/>
              <a:ea typeface="Aptos" panose="020B0004020202020204" pitchFamily="34" charset="0"/>
              <a:cs typeface="Times New Roman" panose="02020603050405020304" pitchFamily="18" charset="0"/>
            </a:rPr>
            <a:t> should include expenses incurred for recreational activities that you collect revenue for such as campgrounds, swimming pools, fees for recreational sports, etc.</a:t>
          </a:r>
        </a:p>
        <a:p>
          <a:pPr marL="800100" marR="0" lvl="1" indent="-342900">
            <a:lnSpc>
              <a:spcPct val="100000"/>
            </a:lnSpc>
            <a:spcAft>
              <a:spcPts val="600"/>
            </a:spcAft>
            <a:buFont typeface="Symbol" panose="05050102010706020507" pitchFamily="18" charset="2"/>
            <a:buChar char=""/>
          </a:pPr>
          <a:r>
            <a:rPr lang="en-US" sz="1300" i="1" kern="100">
              <a:effectLst/>
              <a:latin typeface="Avenir Next LT Pro" panose="020B0504020202020204" pitchFamily="34" charset="0"/>
              <a:ea typeface="Aptos" panose="020B0004020202020204" pitchFamily="34" charset="0"/>
              <a:cs typeface="Times New Roman" panose="02020603050405020304" pitchFamily="18" charset="0"/>
            </a:rPr>
            <a:t>Other</a:t>
          </a:r>
          <a:r>
            <a:rPr lang="en-US" sz="1300" i="0" kern="100">
              <a:effectLst/>
              <a:latin typeface="Avenir Next LT Pro" panose="020B0504020202020204" pitchFamily="34" charset="0"/>
              <a:ea typeface="Aptos" panose="020B0004020202020204" pitchFamily="34" charset="0"/>
              <a:cs typeface="Times New Roman" panose="02020603050405020304" pitchFamily="18" charset="0"/>
            </a:rPr>
            <a:t> should include any expenses related to the collection of revenue recorded as </a:t>
          </a:r>
          <a:r>
            <a:rPr lang="en-US" sz="1300" i="1" kern="100">
              <a:effectLst/>
              <a:latin typeface="Avenir Next LT Pro" panose="020B0504020202020204" pitchFamily="34" charset="0"/>
              <a:ea typeface="Aptos" panose="020B0004020202020204" pitchFamily="34" charset="0"/>
              <a:cs typeface="Times New Roman" panose="02020603050405020304" pitchFamily="18" charset="0"/>
            </a:rPr>
            <a:t>Other</a:t>
          </a:r>
          <a:r>
            <a:rPr lang="en-US" sz="1300" i="0" kern="100">
              <a:effectLst/>
              <a:latin typeface="Avenir Next LT Pro" panose="020B0504020202020204" pitchFamily="34" charset="0"/>
              <a:ea typeface="Aptos" panose="020B0004020202020204" pitchFamily="34" charset="0"/>
              <a:cs typeface="Times New Roman" panose="02020603050405020304" pitchFamily="18" charset="0"/>
            </a:rPr>
            <a:t> in the Cost of Service</a:t>
          </a:r>
          <a:r>
            <a:rPr lang="en-US" sz="1300" i="0" kern="100" baseline="0">
              <a:effectLst/>
              <a:latin typeface="Avenir Next LT Pro" panose="020B0504020202020204" pitchFamily="34" charset="0"/>
              <a:ea typeface="Aptos" panose="020B0004020202020204" pitchFamily="34" charset="0"/>
              <a:cs typeface="Times New Roman" panose="02020603050405020304" pitchFamily="18" charset="0"/>
            </a:rPr>
            <a:t> Revenue</a:t>
          </a:r>
          <a:r>
            <a:rPr lang="en-US" sz="1300" i="1" kern="100">
              <a:effectLst/>
              <a:latin typeface="Avenir Next LT Pro" panose="020B0504020202020204" pitchFamily="34" charset="0"/>
              <a:ea typeface="Aptos" panose="020B0004020202020204" pitchFamily="34" charset="0"/>
              <a:cs typeface="Times New Roman" panose="02020603050405020304" pitchFamily="18" charset="0"/>
            </a:rPr>
            <a:t>.</a:t>
          </a:r>
        </a:p>
        <a:p>
          <a:pPr marL="800100" marR="0" lvl="1" indent="-342900">
            <a:lnSpc>
              <a:spcPct val="100000"/>
            </a:lnSpc>
            <a:spcAft>
              <a:spcPts val="600"/>
            </a:spcAft>
            <a:buFont typeface="Symbol" panose="05050102010706020507" pitchFamily="18" charset="2"/>
            <a:buChar char=""/>
          </a:pPr>
          <a:endParaRPr lang="en-US" sz="1300" kern="100">
            <a:effectLst/>
            <a:latin typeface="Avenir Next LT Pro" panose="020B0504020202020204" pitchFamily="34" charset="0"/>
            <a:ea typeface="Aptos" panose="020B0004020202020204" pitchFamily="34" charset="0"/>
            <a:cs typeface="Times New Roman" panose="02020603050405020304" pitchFamily="18" charset="0"/>
          </a:endParaRPr>
        </a:p>
        <a:p>
          <a:pPr marL="0" marR="0">
            <a:lnSpc>
              <a:spcPct val="100000"/>
            </a:lnSpc>
            <a:spcAft>
              <a:spcPts val="600"/>
            </a:spcAft>
          </a:pPr>
          <a:r>
            <a:rPr lang="en-US" sz="1400" kern="100">
              <a:solidFill>
                <a:srgbClr val="C55A11"/>
              </a:solidFill>
              <a:effectLst/>
              <a:latin typeface="Avenir Next LT Pro" panose="020B0504020202020204" pitchFamily="34" charset="0"/>
              <a:ea typeface="Aptos" panose="020B0004020202020204" pitchFamily="34" charset="0"/>
              <a:cs typeface="Times New Roman" panose="02020603050405020304" pitchFamily="18" charset="0"/>
            </a:rPr>
            <a:t>    Miscellaneous</a:t>
          </a:r>
        </a:p>
        <a:p>
          <a:pPr marL="800100" marR="0" lvl="1" indent="-342900" defTabSz="914400" eaLnBrk="1" fontAlgn="auto" latinLnBrk="0" hangingPunct="1">
            <a:lnSpc>
              <a:spcPct val="100000"/>
            </a:lnSpc>
            <a:spcBef>
              <a:spcPts val="0"/>
            </a:spcBef>
            <a:spcAft>
              <a:spcPts val="600"/>
            </a:spcAft>
            <a:buClrTx/>
            <a:buSzTx/>
            <a:buFont typeface="Symbol" panose="05050102010706020507" pitchFamily="18" charset="2"/>
            <a:buChar char=""/>
            <a:tabLst/>
            <a:defRPr/>
          </a:pPr>
          <a:r>
            <a:rPr lang="en-US" sz="1300" i="1"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Custodial Pass-through </a:t>
          </a:r>
          <a:r>
            <a:rPr lang="en-US" sz="1300" i="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should be any payments to another government for money collected on their behalf. For example, taxes collected by the city and passed on to the park district.</a:t>
          </a:r>
        </a:p>
        <a:p>
          <a:pPr marL="800100" marR="0" lvl="1" indent="-342900" defTabSz="914400" eaLnBrk="1" fontAlgn="auto" latinLnBrk="0" hangingPunct="1">
            <a:lnSpc>
              <a:spcPct val="100000"/>
            </a:lnSpc>
            <a:spcBef>
              <a:spcPts val="0"/>
            </a:spcBef>
            <a:spcAft>
              <a:spcPts val="600"/>
            </a:spcAft>
            <a:buClrTx/>
            <a:buSzTx/>
            <a:buFont typeface="Symbol" panose="05050102010706020507" pitchFamily="18" charset="2"/>
            <a:buChar char=""/>
            <a:tabLst/>
            <a:defRPr/>
          </a:pPr>
          <a:endParaRPr lang="en-US" sz="1300" i="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endParaRPr>
        </a:p>
        <a:p>
          <a:pPr marL="0" marR="0">
            <a:lnSpc>
              <a:spcPct val="100000"/>
            </a:lnSpc>
            <a:spcAft>
              <a:spcPts val="600"/>
            </a:spcAft>
          </a:pPr>
          <a:r>
            <a:rPr lang="en-US" sz="1600" b="1" kern="100">
              <a:solidFill>
                <a:srgbClr val="6F7983"/>
              </a:solidFill>
              <a:effectLst/>
              <a:latin typeface="Avenir Next LT Pro" panose="020B0504020202020204" pitchFamily="34" charset="0"/>
              <a:ea typeface="Aptos" panose="020B0004020202020204" pitchFamily="34" charset="0"/>
              <a:cs typeface="Times New Roman" panose="02020603050405020304" pitchFamily="18" charset="0"/>
            </a:rPr>
            <a:t>  Transfers:</a:t>
          </a:r>
        </a:p>
        <a:p>
          <a:pPr marL="800100" marR="0" lvl="1" indent="-342900">
            <a:lnSpc>
              <a:spcPct val="100000"/>
            </a:lnSpc>
            <a:spcAft>
              <a:spcPts val="600"/>
            </a:spcAft>
            <a:buFont typeface="Symbol" panose="05050102010706020507" pitchFamily="18" charset="2"/>
            <a:buChar char=""/>
          </a:pPr>
          <a:r>
            <a:rPr lang="en-US" sz="1300" kern="100">
              <a:effectLst/>
              <a:latin typeface="Avenir Next LT Pro" panose="020B0504020202020204" pitchFamily="34" charset="0"/>
              <a:ea typeface="Aptos" panose="020B0004020202020204" pitchFamily="34" charset="0"/>
              <a:cs typeface="Times New Roman" panose="02020603050405020304" pitchFamily="18" charset="0"/>
            </a:rPr>
            <a:t>List all transfers in.</a:t>
          </a:r>
        </a:p>
        <a:p>
          <a:pPr marL="800100" marR="0" lvl="1" indent="-342900">
            <a:lnSpc>
              <a:spcPct val="100000"/>
            </a:lnSpc>
            <a:spcAft>
              <a:spcPts val="600"/>
            </a:spcAft>
            <a:buFont typeface="Symbol" panose="05050102010706020507" pitchFamily="18" charset="2"/>
            <a:buChar char=""/>
          </a:pPr>
          <a:r>
            <a:rPr lang="en-US" sz="1300" kern="100">
              <a:effectLst/>
              <a:latin typeface="Avenir Next LT Pro" panose="020B0504020202020204" pitchFamily="34" charset="0"/>
              <a:ea typeface="Aptos" panose="020B0004020202020204" pitchFamily="34" charset="0"/>
              <a:cs typeface="Times New Roman" panose="02020603050405020304" pitchFamily="18" charset="0"/>
            </a:rPr>
            <a:t>List all transfers out.</a:t>
          </a:r>
        </a:p>
        <a:p>
          <a:pPr marL="800100" marR="0" lvl="1" indent="-342900">
            <a:lnSpc>
              <a:spcPct val="100000"/>
            </a:lnSpc>
            <a:spcAft>
              <a:spcPts val="600"/>
            </a:spcAft>
            <a:buFont typeface="Symbol" panose="05050102010706020507" pitchFamily="18" charset="2"/>
            <a:buChar char=""/>
          </a:pPr>
          <a:r>
            <a:rPr lang="en-US" sz="1300" kern="100">
              <a:effectLst/>
              <a:latin typeface="Avenir Next LT Pro" panose="020B0504020202020204" pitchFamily="34" charset="0"/>
              <a:ea typeface="Aptos" panose="020B0004020202020204" pitchFamily="34" charset="0"/>
              <a:cs typeface="Times New Roman" panose="02020603050405020304" pitchFamily="18" charset="0"/>
            </a:rPr>
            <a:t>Total </a:t>
          </a:r>
          <a:r>
            <a:rPr lang="en-US" sz="1300" i="1" kern="100">
              <a:effectLst/>
              <a:latin typeface="Avenir Next LT Pro" panose="020B0504020202020204" pitchFamily="34" charset="0"/>
              <a:ea typeface="Aptos" panose="020B0004020202020204" pitchFamily="34" charset="0"/>
              <a:cs typeface="Times New Roman" panose="02020603050405020304" pitchFamily="18" charset="0"/>
            </a:rPr>
            <a:t>Transfers In </a:t>
          </a:r>
          <a:r>
            <a:rPr lang="en-US" sz="1300" kern="100">
              <a:effectLst/>
              <a:latin typeface="Avenir Next LT Pro" panose="020B0504020202020204" pitchFamily="34" charset="0"/>
              <a:ea typeface="Aptos" panose="020B0004020202020204" pitchFamily="34" charset="0"/>
              <a:cs typeface="Times New Roman" panose="02020603050405020304" pitchFamily="18" charset="0"/>
            </a:rPr>
            <a:t>must equal total </a:t>
          </a:r>
          <a:r>
            <a:rPr lang="en-US" sz="1300" i="1" kern="100">
              <a:effectLst/>
              <a:latin typeface="Avenir Next LT Pro" panose="020B0504020202020204" pitchFamily="34" charset="0"/>
              <a:ea typeface="Aptos" panose="020B0004020202020204" pitchFamily="34" charset="0"/>
              <a:cs typeface="Times New Roman" panose="02020603050405020304" pitchFamily="18" charset="0"/>
            </a:rPr>
            <a:t>Transfers Out.</a:t>
          </a:r>
          <a:endParaRPr lang="en-US" sz="1300" kern="100">
            <a:effectLst/>
            <a:latin typeface="Avenir Next LT Pro" panose="020B0504020202020204" pitchFamily="34" charset="0"/>
            <a:ea typeface="Aptos" panose="020B0004020202020204" pitchFamily="34" charset="0"/>
            <a:cs typeface="Times New Roman" panose="02020603050405020304" pitchFamily="18" charset="0"/>
          </a:endParaRPr>
        </a:p>
        <a:p>
          <a:pPr marL="800100" marR="0" lvl="1" indent="-342900">
            <a:lnSpc>
              <a:spcPct val="100000"/>
            </a:lnSpc>
            <a:spcAft>
              <a:spcPts val="600"/>
            </a:spcAft>
            <a:buFont typeface="Symbol" panose="05050102010706020507" pitchFamily="18" charset="2"/>
            <a:buChar char=""/>
          </a:pPr>
          <a:r>
            <a:rPr lang="en-US" sz="1300" kern="100">
              <a:effectLst/>
              <a:latin typeface="Avenir Next LT Pro" panose="020B0504020202020204" pitchFamily="34" charset="0"/>
              <a:ea typeface="Aptos" panose="020B0004020202020204" pitchFamily="34" charset="0"/>
              <a:cs typeface="Times New Roman" panose="02020603050405020304" pitchFamily="18" charset="0"/>
            </a:rPr>
            <a:t>Note: This section is only for transfers between funds. Do not include transfers between bank accounts that are not moving money between funds. For example, moving money from the general fund to the municipal utilities fund.</a:t>
          </a:r>
        </a:p>
        <a:p>
          <a:pPr marL="800100" marR="0" lvl="1" indent="-342900">
            <a:lnSpc>
              <a:spcPct val="100000"/>
            </a:lnSpc>
            <a:spcAft>
              <a:spcPts val="600"/>
            </a:spcAft>
            <a:buFont typeface="Symbol" panose="05050102010706020507" pitchFamily="18" charset="2"/>
            <a:buChar char=""/>
          </a:pPr>
          <a:endParaRPr lang="en-US" sz="1300" kern="100">
            <a:effectLst/>
            <a:latin typeface="Avenir Next LT Pro" panose="020B0504020202020204" pitchFamily="34" charset="0"/>
            <a:ea typeface="Aptos" panose="020B0004020202020204" pitchFamily="34" charset="0"/>
            <a:cs typeface="Times New Roman" panose="02020603050405020304" pitchFamily="18" charset="0"/>
          </a:endParaRPr>
        </a:p>
        <a:p>
          <a:pPr marL="0" marR="0" lvl="0" indent="0" defTabSz="914400" eaLnBrk="1" fontAlgn="auto" latinLnBrk="0" hangingPunct="1">
            <a:lnSpc>
              <a:spcPct val="100000"/>
            </a:lnSpc>
            <a:spcBef>
              <a:spcPts val="0"/>
            </a:spcBef>
            <a:spcAft>
              <a:spcPts val="600"/>
            </a:spcAft>
            <a:buClrTx/>
            <a:buSzTx/>
            <a:buFontTx/>
            <a:buNone/>
            <a:tabLst/>
            <a:defRPr/>
          </a:pPr>
          <a:r>
            <a:rPr kumimoji="0" lang="en-US" sz="1600" b="1" i="0" u="none" strike="noStrike" kern="100" cap="none" spc="0" normalizeH="0" baseline="0" noProof="0">
              <a:ln>
                <a:noFill/>
              </a:ln>
              <a:solidFill>
                <a:srgbClr val="071D28"/>
              </a:solidFill>
              <a:effectLst/>
              <a:uLnTx/>
              <a:uFillTx/>
              <a:latin typeface="Avenir Next LT Pro" panose="020B0504020202020204" pitchFamily="34" charset="0"/>
              <a:ea typeface="Aptos" panose="020B0004020202020204" pitchFamily="34" charset="0"/>
              <a:cs typeface="Times New Roman" panose="02020603050405020304" pitchFamily="18" charset="0"/>
            </a:rPr>
            <a:t>  Fund Balance:</a:t>
          </a:r>
          <a:endParaRPr kumimoji="0" lang="en-US" sz="1600" b="0" i="0" u="none" strike="noStrike" kern="100" cap="none" spc="0" normalizeH="0" baseline="0" noProof="0">
            <a:ln>
              <a:noFill/>
            </a:ln>
            <a:solidFill>
              <a:srgbClr val="071D28"/>
            </a:solidFill>
            <a:effectLst/>
            <a:uLnTx/>
            <a:uFillTx/>
            <a:latin typeface="Avenir Next LT Pro" panose="020B0504020202020204" pitchFamily="34" charset="0"/>
            <a:ea typeface="Aptos" panose="020B0004020202020204" pitchFamily="34" charset="0"/>
            <a:cs typeface="Times New Roman" panose="02020603050405020304" pitchFamily="18" charset="0"/>
          </a:endParaRPr>
        </a:p>
        <a:p>
          <a:pPr marL="800100" marR="0" lvl="1" indent="-342900" defTabSz="914400" eaLnBrk="1" fontAlgn="auto" latinLnBrk="0" hangingPunct="1">
            <a:lnSpc>
              <a:spcPct val="100000"/>
            </a:lnSpc>
            <a:spcBef>
              <a:spcPts val="0"/>
            </a:spcBef>
            <a:spcAft>
              <a:spcPts val="600"/>
            </a:spcAft>
            <a:buClrTx/>
            <a:buSzTx/>
            <a:buFont typeface="Symbol" panose="05050102010706020507" pitchFamily="18" charset="2"/>
            <a:buChar char=""/>
            <a:tabLst/>
            <a:defRPr/>
          </a:pPr>
          <a:r>
            <a:rPr kumimoji="0" lang="en-US" sz="1300" b="0" i="0" u="none" strike="noStrike" kern="100" cap="none" spc="0" normalizeH="0" baseline="0" noProof="0">
              <a:ln>
                <a:noFill/>
              </a:ln>
              <a:solidFill>
                <a:prstClr val="black"/>
              </a:solidFill>
              <a:effectLst/>
              <a:uLnTx/>
              <a:uFillTx/>
              <a:latin typeface="Avenir Next LT Pro" panose="020B0504020202020204" pitchFamily="34" charset="0"/>
              <a:ea typeface="Aptos" panose="020B0004020202020204" pitchFamily="34" charset="0"/>
              <a:cs typeface="Times New Roman" panose="02020603050405020304" pitchFamily="18" charset="0"/>
            </a:rPr>
            <a:t>Enter prior year ending fund balances to </a:t>
          </a:r>
          <a:r>
            <a:rPr kumimoji="0" lang="en-US" sz="1300" b="0" i="1" u="none" strike="noStrike" kern="100" cap="none" spc="0" normalizeH="0" baseline="0" noProof="0">
              <a:ln>
                <a:noFill/>
              </a:ln>
              <a:solidFill>
                <a:prstClr val="black"/>
              </a:solidFill>
              <a:effectLst/>
              <a:uLnTx/>
              <a:uFillTx/>
              <a:latin typeface="Avenir Next LT Pro" panose="020B0504020202020204" pitchFamily="34" charset="0"/>
              <a:ea typeface="Aptos" panose="020B0004020202020204" pitchFamily="34" charset="0"/>
              <a:cs typeface="Times New Roman" panose="02020603050405020304" pitchFamily="18" charset="0"/>
            </a:rPr>
            <a:t>Beginning Fund Balance </a:t>
          </a:r>
          <a:r>
            <a:rPr kumimoji="0" lang="en-US" sz="1300" b="0" i="0" u="none" strike="noStrike" kern="100" cap="none" spc="0" normalizeH="0" baseline="0" noProof="0">
              <a:ln>
                <a:noFill/>
              </a:ln>
              <a:solidFill>
                <a:prstClr val="black"/>
              </a:solidFill>
              <a:effectLst/>
              <a:uLnTx/>
              <a:uFillTx/>
              <a:latin typeface="Avenir Next LT Pro" panose="020B0504020202020204" pitchFamily="34" charset="0"/>
              <a:ea typeface="Aptos" panose="020B0004020202020204" pitchFamily="34" charset="0"/>
              <a:cs typeface="Times New Roman" panose="02020603050405020304" pitchFamily="18" charset="0"/>
            </a:rPr>
            <a:t>lines for all funds.</a:t>
          </a:r>
        </a:p>
        <a:p>
          <a:pPr marL="800100" marR="0" lvl="1" indent="-342900" defTabSz="914400" eaLnBrk="1" fontAlgn="auto" latinLnBrk="0" hangingPunct="1">
            <a:lnSpc>
              <a:spcPct val="100000"/>
            </a:lnSpc>
            <a:spcBef>
              <a:spcPts val="0"/>
            </a:spcBef>
            <a:spcAft>
              <a:spcPts val="600"/>
            </a:spcAft>
            <a:buClrTx/>
            <a:buSzTx/>
            <a:buFont typeface="Symbol" panose="05050102010706020507" pitchFamily="18" charset="2"/>
            <a:buChar char=""/>
            <a:tabLst/>
            <a:defRPr/>
          </a:pPr>
          <a:endParaRPr kumimoji="0" lang="en-US" sz="1300" b="0" i="0" u="none" strike="noStrike" kern="100" cap="none" spc="0" normalizeH="0" baseline="0" noProof="0">
            <a:ln>
              <a:noFill/>
            </a:ln>
            <a:solidFill>
              <a:prstClr val="black"/>
            </a:solidFill>
            <a:effectLst/>
            <a:uLnTx/>
            <a:uFillTx/>
            <a:latin typeface="Avenir Next LT Pro" panose="020B0504020202020204" pitchFamily="34" charset="0"/>
            <a:ea typeface="Aptos" panose="020B0004020202020204" pitchFamily="34" charset="0"/>
            <a:cs typeface="Times New Roman" panose="02020603050405020304" pitchFamily="18" charset="0"/>
          </a:endParaRPr>
        </a:p>
        <a:p>
          <a:pPr marL="0" marR="0">
            <a:lnSpc>
              <a:spcPct val="100000"/>
            </a:lnSpc>
            <a:spcAft>
              <a:spcPts val="600"/>
            </a:spcAft>
          </a:pPr>
          <a:r>
            <a:rPr lang="en-US" sz="1600" b="1" kern="100">
              <a:solidFill>
                <a:srgbClr val="2D471D"/>
              </a:solidFill>
              <a:effectLst/>
              <a:latin typeface="Avenir Next LT Pro" panose="020B0504020202020204" pitchFamily="34" charset="0"/>
              <a:ea typeface="Aptos" panose="020B0004020202020204" pitchFamily="34" charset="0"/>
              <a:cs typeface="Times New Roman" panose="02020603050405020304" pitchFamily="18" charset="0"/>
            </a:rPr>
            <a:t>  Cash</a:t>
          </a:r>
          <a:r>
            <a:rPr lang="en-US" sz="1600" b="1" kern="100" baseline="0">
              <a:solidFill>
                <a:srgbClr val="2D471D"/>
              </a:solidFill>
              <a:effectLst/>
              <a:latin typeface="Avenir Next LT Pro" panose="020B0504020202020204" pitchFamily="34" charset="0"/>
              <a:ea typeface="Aptos" panose="020B0004020202020204" pitchFamily="34" charset="0"/>
              <a:cs typeface="Times New Roman" panose="02020603050405020304" pitchFamily="18" charset="0"/>
            </a:rPr>
            <a:t> and Investments</a:t>
          </a:r>
          <a:r>
            <a:rPr lang="en-US" sz="1600" b="1" kern="100">
              <a:solidFill>
                <a:srgbClr val="2D471D"/>
              </a:solidFill>
              <a:effectLst/>
              <a:latin typeface="Avenir Next LT Pro" panose="020B0504020202020204" pitchFamily="34" charset="0"/>
              <a:ea typeface="Aptos" panose="020B0004020202020204" pitchFamily="34" charset="0"/>
              <a:cs typeface="Times New Roman" panose="02020603050405020304" pitchFamily="18" charset="0"/>
            </a:rPr>
            <a:t>:</a:t>
          </a:r>
          <a:endParaRPr lang="en-US" sz="1600" kern="100">
            <a:solidFill>
              <a:srgbClr val="2D471D"/>
            </a:solidFill>
            <a:effectLst/>
            <a:latin typeface="Avenir Next LT Pro" panose="020B0504020202020204" pitchFamily="34" charset="0"/>
            <a:ea typeface="Aptos" panose="020B0004020202020204" pitchFamily="34" charset="0"/>
            <a:cs typeface="Times New Roman" panose="02020603050405020304" pitchFamily="18" charset="0"/>
          </a:endParaRPr>
        </a:p>
        <a:p>
          <a:pPr marL="800100" marR="0" lvl="1" indent="-342900">
            <a:lnSpc>
              <a:spcPct val="100000"/>
            </a:lnSpc>
            <a:spcAft>
              <a:spcPts val="600"/>
            </a:spcAft>
            <a:buFont typeface="Symbol" panose="05050102010706020507" pitchFamily="18" charset="2"/>
            <a:buChar char=""/>
          </a:pPr>
          <a:r>
            <a:rPr lang="en-US" sz="1300">
              <a:latin typeface="Avenir Next LT Pro" panose="020B0504020202020204" pitchFamily="34" charset="0"/>
            </a:rPr>
            <a:t>If your entity records receivables, accounts payable, or bonds payable in your accounting records, record your cash and investment balances by fund from your balance sheet.</a:t>
          </a:r>
          <a:r>
            <a:rPr lang="en-US" sz="1300" baseline="0">
              <a:latin typeface="Avenir Next LT Pro" panose="020B0504020202020204" pitchFamily="34" charset="0"/>
            </a:rPr>
            <a:t> </a:t>
          </a:r>
          <a:endParaRPr lang="en-US" sz="1300" kern="100">
            <a:effectLst/>
            <a:latin typeface="Avenir Next LT Pro" panose="020B0504020202020204" pitchFamily="34" charset="0"/>
            <a:ea typeface="Aptos" panose="020B0004020202020204" pitchFamily="34" charset="0"/>
            <a:cs typeface="Times New Roman" panose="02020603050405020304" pitchFamily="18" charset="0"/>
          </a:endParaRPr>
        </a:p>
      </xdr:txBody>
    </xdr:sp>
    <xdr:clientData/>
  </xdr:twoCellAnchor>
  <xdr:twoCellAnchor>
    <xdr:from>
      <xdr:col>0</xdr:col>
      <xdr:colOff>214311</xdr:colOff>
      <xdr:row>104</xdr:row>
      <xdr:rowOff>3085</xdr:rowOff>
    </xdr:from>
    <xdr:to>
      <xdr:col>5</xdr:col>
      <xdr:colOff>1462087</xdr:colOff>
      <xdr:row>128</xdr:row>
      <xdr:rowOff>144276</xdr:rowOff>
    </xdr:to>
    <xdr:sp macro="" textlink="">
      <xdr:nvSpPr>
        <xdr:cNvPr id="4" name="TextBox 3">
          <a:extLst>
            <a:ext uri="{FF2B5EF4-FFF2-40B4-BE49-F238E27FC236}">
              <a16:creationId xmlns:a16="http://schemas.microsoft.com/office/drawing/2014/main" id="{687EAFBA-BA85-4B9D-B10F-EC74BF36FF71}"/>
            </a:ext>
          </a:extLst>
        </xdr:cNvPr>
        <xdr:cNvSpPr txBox="1"/>
      </xdr:nvSpPr>
      <xdr:spPr>
        <a:xfrm>
          <a:off x="214311" y="20088929"/>
          <a:ext cx="8808245" cy="4713191"/>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a:lnSpc>
              <a:spcPct val="100000"/>
            </a:lnSpc>
            <a:spcBef>
              <a:spcPts val="0"/>
            </a:spcBef>
            <a:spcAft>
              <a:spcPts val="600"/>
            </a:spcAft>
          </a:pPr>
          <a:r>
            <a:rPr lang="en-US" sz="1800" b="1" u="sng">
              <a:solidFill>
                <a:srgbClr val="708A71"/>
              </a:solidFill>
              <a:effectLst/>
              <a:latin typeface="Avenir Next LT Pro" panose="020B0504020202020204" pitchFamily="34" charset="0"/>
              <a:ea typeface="Calibri" panose="020F0502020204030204" pitchFamily="34" charset="0"/>
              <a:cs typeface="Times New Roman" panose="02020603050405020304" pitchFamily="18" charset="0"/>
            </a:rPr>
            <a:t>Cash and Investments Tab</a:t>
          </a:r>
        </a:p>
        <a:p>
          <a:pPr marL="0" marR="0" indent="0" algn="l">
            <a:lnSpc>
              <a:spcPct val="100000"/>
            </a:lnSpc>
            <a:spcBef>
              <a:spcPts val="0"/>
            </a:spcBef>
            <a:spcAft>
              <a:spcPts val="600"/>
            </a:spcAft>
          </a:pPr>
          <a:endParaRPr lang="en-US" sz="300" b="0" u="none">
            <a:solidFill>
              <a:srgbClr val="708A71"/>
            </a:solidFill>
            <a:effectLst/>
            <a:latin typeface="Avenir Next LT Pro" panose="020B0504020202020204" pitchFamily="34" charset="0"/>
            <a:ea typeface="Calibri" panose="020F0502020204030204" pitchFamily="34" charset="0"/>
            <a:cs typeface="Times New Roman" panose="02020603050405020304" pitchFamily="18" charset="0"/>
          </a:endParaRPr>
        </a:p>
        <a:p>
          <a:pPr marL="0" marR="0">
            <a:lnSpc>
              <a:spcPct val="107000"/>
            </a:lnSpc>
            <a:spcAft>
              <a:spcPts val="800"/>
            </a:spcAft>
          </a:pPr>
          <a:r>
            <a:rPr lang="en-US" sz="1600" b="1" kern="100">
              <a:solidFill>
                <a:srgbClr val="879D88"/>
              </a:solidFill>
              <a:effectLst/>
              <a:latin typeface="Avenir Next LT Pro" panose="020B0504020202020204" pitchFamily="34" charset="0"/>
              <a:ea typeface="Aptos" panose="020B0004020202020204" pitchFamily="34" charset="0"/>
              <a:cs typeface="Times New Roman" panose="02020603050405020304" pitchFamily="18" charset="0"/>
            </a:rPr>
            <a:t>  </a:t>
          </a:r>
          <a:r>
            <a:rPr lang="en-US" sz="1600" b="1" kern="100">
              <a:solidFill>
                <a:srgbClr val="708A71"/>
              </a:solidFill>
              <a:effectLst/>
              <a:latin typeface="Avenir Next LT Pro" panose="020B0504020202020204" pitchFamily="34" charset="0"/>
              <a:ea typeface="Aptos" panose="020B0004020202020204" pitchFamily="34" charset="0"/>
              <a:cs typeface="Times New Roman" panose="02020603050405020304" pitchFamily="18" charset="0"/>
            </a:rPr>
            <a:t>Cash and Investments:</a:t>
          </a:r>
          <a:endParaRPr lang="en-US" sz="1600" kern="100">
            <a:solidFill>
              <a:srgbClr val="708A71"/>
            </a:solidFill>
            <a:effectLst/>
            <a:latin typeface="Avenir Next LT Pro" panose="020B0504020202020204" pitchFamily="34" charset="0"/>
            <a:ea typeface="Aptos" panose="020B0004020202020204" pitchFamily="34" charset="0"/>
            <a:cs typeface="Times New Roman" panose="02020603050405020304" pitchFamily="18" charset="0"/>
          </a:endParaRPr>
        </a:p>
        <a:p>
          <a:pPr marL="800100" marR="0" lvl="1" indent="-342900">
            <a:lnSpc>
              <a:spcPct val="100000"/>
            </a:lnSpc>
            <a:spcAft>
              <a:spcPts val="600"/>
            </a:spcAft>
            <a:buFont typeface="Symbol" panose="05050102010706020507" pitchFamily="18" charset="2"/>
            <a:buChar char=""/>
            <a:tabLst>
              <a:tab pos="457200" algn="l"/>
            </a:tabLst>
          </a:pP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For each bank account owned, create as separate line. The amount put in the bank statement balance column should be the amount from the year end bank statement.</a:t>
          </a:r>
        </a:p>
        <a:p>
          <a:pPr marL="800100" marR="0" lvl="1" indent="-342900">
            <a:lnSpc>
              <a:spcPct val="100000"/>
            </a:lnSpc>
            <a:spcAft>
              <a:spcPts val="600"/>
            </a:spcAft>
            <a:buFont typeface="Symbol" panose="05050102010706020507" pitchFamily="18" charset="2"/>
            <a:buChar char=""/>
            <a:tabLst>
              <a:tab pos="457200" algn="l"/>
            </a:tabLst>
          </a:pP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For the </a:t>
          </a:r>
          <a:r>
            <a:rPr lang="en-US" sz="1300" i="1"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Account Name </a:t>
          </a: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field, all account names must be different and specific to each account.</a:t>
          </a:r>
        </a:p>
        <a:p>
          <a:pPr marL="800100" marR="0" lvl="1" indent="-342900">
            <a:lnSpc>
              <a:spcPct val="100000"/>
            </a:lnSpc>
            <a:spcAft>
              <a:spcPts val="600"/>
            </a:spcAft>
            <a:buFont typeface="Symbol" panose="05050102010706020507" pitchFamily="18" charset="2"/>
            <a:buChar char=""/>
            <a:tabLst>
              <a:tab pos="457200" algn="l"/>
            </a:tabLst>
          </a:pP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For the </a:t>
          </a:r>
          <a:r>
            <a:rPr lang="en-US" sz="1300" i="1"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Type</a:t>
          </a: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 field, please select from the drop</a:t>
          </a:r>
          <a:r>
            <a:rPr lang="en-US" sz="1300" kern="100" baseline="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 </a:t>
          </a: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down options.</a:t>
          </a:r>
        </a:p>
        <a:p>
          <a:pPr marL="342900" marR="0" lvl="0" indent="-342900">
            <a:lnSpc>
              <a:spcPct val="107000"/>
            </a:lnSpc>
            <a:spcAft>
              <a:spcPts val="800"/>
            </a:spcAft>
            <a:buFont typeface="Symbol" panose="05050102010706020507" pitchFamily="18" charset="2"/>
            <a:buChar char=""/>
            <a:tabLst>
              <a:tab pos="457200" algn="l"/>
            </a:tabLst>
          </a:pPr>
          <a:endPar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endParaRPr>
        </a:p>
        <a:p>
          <a:pPr marL="0" marR="0">
            <a:lnSpc>
              <a:spcPct val="107000"/>
            </a:lnSpc>
            <a:spcAft>
              <a:spcPts val="800"/>
            </a:spcAft>
          </a:pPr>
          <a:r>
            <a:rPr lang="en-US" sz="1600" b="1" kern="100">
              <a:solidFill>
                <a:srgbClr val="879D88"/>
              </a:solidFill>
              <a:effectLst/>
              <a:latin typeface="Avenir Next LT Pro" panose="020B0504020202020204" pitchFamily="34" charset="0"/>
              <a:ea typeface="Aptos" panose="020B0004020202020204" pitchFamily="34" charset="0"/>
              <a:cs typeface="Times New Roman" panose="02020603050405020304" pitchFamily="18" charset="0"/>
            </a:rPr>
            <a:t>  </a:t>
          </a:r>
          <a:r>
            <a:rPr lang="en-US" sz="1600" b="1" kern="100">
              <a:solidFill>
                <a:srgbClr val="708A71"/>
              </a:solidFill>
              <a:effectLst/>
              <a:latin typeface="Avenir Next LT Pro" panose="020B0504020202020204" pitchFamily="34" charset="0"/>
              <a:ea typeface="Aptos" panose="020B0004020202020204" pitchFamily="34" charset="0"/>
              <a:cs typeface="Times New Roman" panose="02020603050405020304" pitchFamily="18" charset="0"/>
            </a:rPr>
            <a:t>Outstanding Checks:</a:t>
          </a:r>
          <a:endParaRPr lang="en-US" sz="1600" kern="100">
            <a:solidFill>
              <a:srgbClr val="708A71"/>
            </a:solidFill>
            <a:effectLst/>
            <a:latin typeface="Avenir Next LT Pro" panose="020B0504020202020204" pitchFamily="34" charset="0"/>
            <a:ea typeface="Aptos" panose="020B0004020202020204" pitchFamily="34" charset="0"/>
            <a:cs typeface="Times New Roman" panose="02020603050405020304" pitchFamily="18" charset="0"/>
          </a:endParaRPr>
        </a:p>
        <a:p>
          <a:pPr marL="800100" marR="0" lvl="1" indent="-342900">
            <a:lnSpc>
              <a:spcPct val="100000"/>
            </a:lnSpc>
            <a:spcAft>
              <a:spcPts val="600"/>
            </a:spcAft>
            <a:buFont typeface="Symbol" panose="05050102010706020507" pitchFamily="18" charset="2"/>
            <a:buChar char=""/>
            <a:tabLst>
              <a:tab pos="457200" algn="l"/>
            </a:tabLst>
          </a:pP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For the </a:t>
          </a:r>
          <a:r>
            <a:rPr lang="en-US" sz="1300" i="1"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Check Number </a:t>
          </a: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field, enter the individual check number.</a:t>
          </a:r>
        </a:p>
        <a:p>
          <a:pPr marL="800100" marR="0" lvl="1" indent="-342900">
            <a:lnSpc>
              <a:spcPct val="100000"/>
            </a:lnSpc>
            <a:spcAft>
              <a:spcPts val="600"/>
            </a:spcAft>
            <a:buFont typeface="Symbol" panose="05050102010706020507" pitchFamily="18" charset="2"/>
            <a:buChar char=""/>
            <a:tabLst>
              <a:tab pos="457200" algn="l"/>
            </a:tabLst>
          </a:pP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For the </a:t>
          </a:r>
          <a:r>
            <a:rPr lang="en-US" sz="1300" i="1"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Account Name </a:t>
          </a: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field, select the name of the account that it will be withdrawn from.</a:t>
          </a:r>
        </a:p>
        <a:p>
          <a:pPr marL="800100" marR="0" lvl="1" indent="-342900">
            <a:lnSpc>
              <a:spcPct val="100000"/>
            </a:lnSpc>
            <a:spcAft>
              <a:spcPts val="600"/>
            </a:spcAft>
            <a:buFont typeface="Symbol" panose="05050102010706020507" pitchFamily="18" charset="2"/>
            <a:buChar char=""/>
            <a:tabLst>
              <a:tab pos="457200" algn="l"/>
            </a:tabLst>
          </a:pPr>
          <a:endPar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endParaRPr>
        </a:p>
        <a:p>
          <a:pPr marL="0" marR="0">
            <a:lnSpc>
              <a:spcPct val="150000"/>
            </a:lnSpc>
            <a:spcAft>
              <a:spcPts val="800"/>
            </a:spcAft>
          </a:pPr>
          <a:r>
            <a:rPr lang="en-US" sz="1600" b="1" kern="100">
              <a:solidFill>
                <a:srgbClr val="879D88"/>
              </a:solidFill>
              <a:effectLst/>
              <a:latin typeface="Avenir Next LT Pro" panose="020B0504020202020204" pitchFamily="34" charset="0"/>
              <a:ea typeface="Aptos" panose="020B0004020202020204" pitchFamily="34" charset="0"/>
              <a:cs typeface="Times New Roman" panose="02020603050405020304" pitchFamily="18" charset="0"/>
            </a:rPr>
            <a:t>  </a:t>
          </a:r>
          <a:r>
            <a:rPr lang="en-US" sz="1600" b="1" kern="100">
              <a:solidFill>
                <a:srgbClr val="708A71"/>
              </a:solidFill>
              <a:effectLst/>
              <a:latin typeface="Avenir Next LT Pro" panose="020B0504020202020204" pitchFamily="34" charset="0"/>
              <a:ea typeface="Aptos" panose="020B0004020202020204" pitchFamily="34" charset="0"/>
              <a:cs typeface="Times New Roman" panose="02020603050405020304" pitchFamily="18" charset="0"/>
            </a:rPr>
            <a:t>Outstanding Deposits:</a:t>
          </a:r>
          <a:endParaRPr lang="en-US" sz="1600" kern="100">
            <a:solidFill>
              <a:srgbClr val="708A71"/>
            </a:solidFill>
            <a:effectLst/>
            <a:latin typeface="Avenir Next LT Pro" panose="020B0504020202020204" pitchFamily="34" charset="0"/>
            <a:ea typeface="Aptos" panose="020B0004020202020204" pitchFamily="34" charset="0"/>
            <a:cs typeface="Times New Roman" panose="02020603050405020304" pitchFamily="18" charset="0"/>
          </a:endParaRPr>
        </a:p>
        <a:p>
          <a:pPr marL="800100" marR="0" lvl="1" indent="-342900">
            <a:lnSpc>
              <a:spcPct val="100000"/>
            </a:lnSpc>
            <a:spcAft>
              <a:spcPts val="600"/>
            </a:spcAft>
            <a:buFont typeface="Symbol" panose="05050102010706020507" pitchFamily="18" charset="2"/>
            <a:buChar char=""/>
            <a:tabLst>
              <a:tab pos="457200" algn="l"/>
            </a:tabLst>
          </a:pP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For the </a:t>
          </a:r>
          <a:r>
            <a:rPr lang="en-US" sz="1300" i="1"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Check Number </a:t>
          </a: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field, enter the individual check number.</a:t>
          </a:r>
        </a:p>
        <a:p>
          <a:pPr marL="800100" marR="0" lvl="1" indent="-342900">
            <a:lnSpc>
              <a:spcPct val="100000"/>
            </a:lnSpc>
            <a:spcAft>
              <a:spcPts val="600"/>
            </a:spcAft>
            <a:buFont typeface="Symbol" panose="05050102010706020507" pitchFamily="18" charset="2"/>
            <a:buChar char=""/>
            <a:tabLst>
              <a:tab pos="457200" algn="l"/>
            </a:tabLst>
          </a:pP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For the </a:t>
          </a:r>
          <a:r>
            <a:rPr lang="en-US" sz="1300" i="1"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Account Name </a:t>
          </a: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field, enter the name of the account that it will be deposited into.</a:t>
          </a:r>
        </a:p>
        <a:p>
          <a:endParaRPr lang="en-US" sz="1300">
            <a:latin typeface="Avenir Next LT Pro" panose="020B0504020202020204" pitchFamily="34" charset="0"/>
          </a:endParaRPr>
        </a:p>
      </xdr:txBody>
    </xdr:sp>
    <xdr:clientData/>
  </xdr:twoCellAnchor>
  <xdr:twoCellAnchor>
    <xdr:from>
      <xdr:col>0</xdr:col>
      <xdr:colOff>215265</xdr:colOff>
      <xdr:row>130</xdr:row>
      <xdr:rowOff>5673</xdr:rowOff>
    </xdr:from>
    <xdr:to>
      <xdr:col>5</xdr:col>
      <xdr:colOff>1476375</xdr:colOff>
      <xdr:row>144</xdr:row>
      <xdr:rowOff>157588</xdr:rowOff>
    </xdr:to>
    <xdr:sp macro="" textlink="">
      <xdr:nvSpPr>
        <xdr:cNvPr id="6" name="TextBox 5">
          <a:extLst>
            <a:ext uri="{FF2B5EF4-FFF2-40B4-BE49-F238E27FC236}">
              <a16:creationId xmlns:a16="http://schemas.microsoft.com/office/drawing/2014/main" id="{C7CCFBCF-5C7E-6AC5-F082-15EF9180718D}"/>
            </a:ext>
          </a:extLst>
        </xdr:cNvPr>
        <xdr:cNvSpPr txBox="1"/>
      </xdr:nvSpPr>
      <xdr:spPr>
        <a:xfrm>
          <a:off x="215265" y="24973079"/>
          <a:ext cx="8821579" cy="28189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a:lnSpc>
              <a:spcPct val="100000"/>
            </a:lnSpc>
            <a:spcBef>
              <a:spcPts val="0"/>
            </a:spcBef>
            <a:spcAft>
              <a:spcPts val="600"/>
            </a:spcAft>
          </a:pPr>
          <a:r>
            <a:rPr lang="en-US" sz="1800" b="1" u="sng">
              <a:solidFill>
                <a:srgbClr val="9E7926"/>
              </a:solidFill>
              <a:effectLst/>
              <a:latin typeface="Avenir Next LT Pro" panose="020B0504020202020204" pitchFamily="34" charset="0"/>
              <a:ea typeface="Calibri" panose="020F0502020204030204" pitchFamily="34" charset="0"/>
              <a:cs typeface="Times New Roman" panose="02020603050405020304" pitchFamily="18" charset="0"/>
            </a:rPr>
            <a:t>Long-Term Debt Tab</a:t>
          </a:r>
        </a:p>
        <a:p>
          <a:pPr marL="0" marR="0" indent="0" algn="l">
            <a:lnSpc>
              <a:spcPct val="100000"/>
            </a:lnSpc>
            <a:spcBef>
              <a:spcPts val="0"/>
            </a:spcBef>
            <a:spcAft>
              <a:spcPts val="600"/>
            </a:spcAft>
          </a:pPr>
          <a:endParaRPr lang="en-US" sz="300" b="0" u="none">
            <a:solidFill>
              <a:srgbClr val="9E7926"/>
            </a:solidFill>
            <a:effectLst/>
            <a:latin typeface="Avenir Next LT Pro" panose="020B0504020202020204" pitchFamily="34" charset="0"/>
            <a:ea typeface="Calibri" panose="020F0502020204030204" pitchFamily="34" charset="0"/>
            <a:cs typeface="Times New Roman" panose="02020603050405020304" pitchFamily="18" charset="0"/>
          </a:endParaRPr>
        </a:p>
        <a:p>
          <a:pPr marL="0" marR="0" indent="0">
            <a:lnSpc>
              <a:spcPct val="107000"/>
            </a:lnSpc>
            <a:spcAft>
              <a:spcPts val="800"/>
            </a:spcAft>
          </a:pPr>
          <a:r>
            <a:rPr lang="en-US" sz="1600" b="1" u="none" kern="100">
              <a:solidFill>
                <a:srgbClr val="708A71"/>
              </a:solidFill>
              <a:effectLst/>
              <a:latin typeface="Avenir Next LT Pro" panose="020B0504020202020204" pitchFamily="34" charset="0"/>
              <a:ea typeface="Aptos" panose="020B0004020202020204" pitchFamily="34" charset="0"/>
              <a:cs typeface="Times New Roman" panose="02020603050405020304" pitchFamily="18" charset="0"/>
            </a:rPr>
            <a:t>  </a:t>
          </a:r>
          <a:r>
            <a:rPr lang="en-US" sz="1600" b="1" u="none" kern="100">
              <a:solidFill>
                <a:srgbClr val="9E7926"/>
              </a:solidFill>
              <a:effectLst/>
              <a:latin typeface="Avenir Next LT Pro" panose="020B0504020202020204" pitchFamily="34" charset="0"/>
              <a:ea typeface="Aptos" panose="020B0004020202020204" pitchFamily="34" charset="0"/>
              <a:cs typeface="Times New Roman" panose="02020603050405020304" pitchFamily="18" charset="0"/>
            </a:rPr>
            <a:t>Long-Term Debt:</a:t>
          </a:r>
        </a:p>
        <a:p>
          <a:pPr marL="800100" marR="0" lvl="1" indent="-342900">
            <a:lnSpc>
              <a:spcPct val="100000"/>
            </a:lnSpc>
            <a:spcAft>
              <a:spcPts val="600"/>
            </a:spcAft>
            <a:buFont typeface="Symbol" panose="05050102010706020507" pitchFamily="18" charset="2"/>
            <a:buChar char=""/>
            <a:tabLst>
              <a:tab pos="457200" algn="l"/>
            </a:tabLst>
          </a:pP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Include all debt (notes, bonds, loans, etc.) that will take longer than one year to pay off.</a:t>
          </a:r>
        </a:p>
        <a:p>
          <a:pPr marL="800100" marR="0" lvl="1" indent="-342900">
            <a:lnSpc>
              <a:spcPct val="100000"/>
            </a:lnSpc>
            <a:spcAft>
              <a:spcPts val="600"/>
            </a:spcAft>
            <a:buFont typeface="Symbol" panose="05050102010706020507" pitchFamily="18" charset="2"/>
            <a:buChar char=""/>
            <a:tabLst>
              <a:tab pos="457200" algn="l"/>
            </a:tabLst>
          </a:pP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For the </a:t>
          </a:r>
          <a:r>
            <a:rPr lang="en-US" sz="1300" i="1"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Type</a:t>
          </a: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 field, please select from the drop</a:t>
          </a:r>
          <a:r>
            <a:rPr lang="en-US" sz="1300" kern="100" baseline="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 </a:t>
          </a: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down options.</a:t>
          </a:r>
        </a:p>
        <a:p>
          <a:pPr marL="800100" marR="0" lvl="1" indent="-342900">
            <a:lnSpc>
              <a:spcPct val="100000"/>
            </a:lnSpc>
            <a:spcAft>
              <a:spcPts val="600"/>
            </a:spcAft>
            <a:buFont typeface="Symbol" panose="05050102010706020507" pitchFamily="18" charset="2"/>
            <a:buChar char=""/>
            <a:tabLst>
              <a:tab pos="457200" algn="l"/>
            </a:tabLst>
          </a:pP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For the </a:t>
          </a:r>
          <a:r>
            <a:rPr lang="en-US" sz="1300" i="1"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Purpose of Debt </a:t>
          </a:r>
          <a:r>
            <a:rPr lang="en-US" sz="1300" i="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field</a:t>
          </a: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 enter what the debt was for (example: Street Improvement, Fire Hall, etc.).</a:t>
          </a:r>
        </a:p>
        <a:p>
          <a:pPr marL="800100" marR="0" lvl="1" indent="-342900">
            <a:lnSpc>
              <a:spcPct val="100000"/>
            </a:lnSpc>
            <a:spcAft>
              <a:spcPts val="600"/>
            </a:spcAft>
            <a:buFont typeface="Symbol" panose="05050102010706020507" pitchFamily="18" charset="2"/>
            <a:buChar char=""/>
            <a:tabLst>
              <a:tab pos="457200" algn="l"/>
            </a:tabLst>
          </a:pP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For the </a:t>
          </a:r>
          <a:r>
            <a:rPr lang="en-US" sz="1300" i="1"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Maturity Date </a:t>
          </a: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field, enter the date of the last payment to be made on the debt.</a:t>
          </a:r>
        </a:p>
        <a:p>
          <a:pPr marL="800100" marR="0" lvl="1" indent="-342900">
            <a:lnSpc>
              <a:spcPct val="100000"/>
            </a:lnSpc>
            <a:spcAft>
              <a:spcPts val="600"/>
            </a:spcAft>
            <a:buFont typeface="Symbol" panose="05050102010706020507" pitchFamily="18" charset="2"/>
            <a:buChar char=""/>
            <a:tabLst>
              <a:tab pos="457200" algn="l"/>
            </a:tabLst>
          </a:pP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For the </a:t>
          </a:r>
          <a:r>
            <a:rPr lang="en-US" sz="1300" i="1"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Original Amount </a:t>
          </a: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field, enter the total amount of the money that was received.</a:t>
          </a:r>
        </a:p>
        <a:p>
          <a:pPr marL="800100" marR="0" lvl="1" indent="-342900">
            <a:lnSpc>
              <a:spcPct val="100000"/>
            </a:lnSpc>
            <a:spcAft>
              <a:spcPts val="600"/>
            </a:spcAft>
            <a:buFont typeface="Symbol" panose="05050102010706020507" pitchFamily="18" charset="2"/>
            <a:buChar char=""/>
            <a:tabLst>
              <a:tab pos="457200" algn="l"/>
            </a:tabLst>
          </a:pP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For the </a:t>
          </a:r>
          <a:r>
            <a:rPr lang="en-US" sz="1300" i="1"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Balance Amount </a:t>
          </a:r>
          <a:r>
            <a:rPr lang="en-US" sz="1300" kern="100">
              <a:solidFill>
                <a:schemeClr val="dk1"/>
              </a:solidFill>
              <a:effectLst/>
              <a:latin typeface="Avenir Next LT Pro" panose="020B0504020202020204" pitchFamily="34" charset="0"/>
              <a:ea typeface="Aptos" panose="020B0004020202020204" pitchFamily="34" charset="0"/>
              <a:cs typeface="Times New Roman" panose="02020603050405020304" pitchFamily="18" charset="0"/>
            </a:rPr>
            <a:t>field, enter the current balance of the debt.</a:t>
          </a:r>
        </a:p>
      </xdr:txBody>
    </xdr:sp>
    <xdr:clientData/>
  </xdr:twoCellAnchor>
  <xdr:twoCellAnchor>
    <xdr:from>
      <xdr:col>0</xdr:col>
      <xdr:colOff>191201</xdr:colOff>
      <xdr:row>146</xdr:row>
      <xdr:rowOff>41747</xdr:rowOff>
    </xdr:from>
    <xdr:to>
      <xdr:col>5</xdr:col>
      <xdr:colOff>1452311</xdr:colOff>
      <xdr:row>153</xdr:row>
      <xdr:rowOff>138678</xdr:rowOff>
    </xdr:to>
    <xdr:sp macro="" textlink="">
      <xdr:nvSpPr>
        <xdr:cNvPr id="8" name="TextBox 7">
          <a:extLst>
            <a:ext uri="{FF2B5EF4-FFF2-40B4-BE49-F238E27FC236}">
              <a16:creationId xmlns:a16="http://schemas.microsoft.com/office/drawing/2014/main" id="{87A45C9B-E85E-40D3-9847-64BE67E7DED4}"/>
            </a:ext>
          </a:extLst>
        </xdr:cNvPr>
        <xdr:cNvSpPr txBox="1"/>
      </xdr:nvSpPr>
      <xdr:spPr>
        <a:xfrm>
          <a:off x="191201" y="28057153"/>
          <a:ext cx="8821579" cy="14304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 typeface="Arial" panose="020B0604020202020204" pitchFamily="34" charset="0"/>
            <a:buNone/>
            <a:tabLst/>
            <a:defRPr/>
          </a:pPr>
          <a:r>
            <a:rPr lang="en-US" sz="1600" b="0" baseline="0">
              <a:latin typeface="Avenir Next LT Pro" panose="020B0504020202020204" pitchFamily="34" charset="0"/>
            </a:rPr>
            <a:t>Contact the Office of Good Government at 701-328-9083 with any questions.</a:t>
          </a:r>
        </a:p>
        <a:p>
          <a:pPr marL="0" marR="0" lvl="0" indent="0" algn="ctr" defTabSz="914400" eaLnBrk="1" fontAlgn="auto" latinLnBrk="0" hangingPunct="1">
            <a:lnSpc>
              <a:spcPct val="100000"/>
            </a:lnSpc>
            <a:spcBef>
              <a:spcPts val="0"/>
            </a:spcBef>
            <a:spcAft>
              <a:spcPts val="0"/>
            </a:spcAft>
            <a:buClrTx/>
            <a:buSzTx/>
            <a:buFont typeface="Arial" panose="020B0604020202020204" pitchFamily="34" charset="0"/>
            <a:buNone/>
            <a:tabLst/>
            <a:defRPr/>
          </a:pPr>
          <a:endParaRPr lang="en-US" sz="1600" b="0" baseline="0">
            <a:latin typeface="Avenir Next LT Pro" panose="020B0504020202020204" pitchFamily="34" charset="0"/>
          </a:endParaRPr>
        </a:p>
        <a:p>
          <a:pPr marL="0" marR="0" lvl="0" indent="0" algn="ctr" defTabSz="914400" eaLnBrk="1" fontAlgn="auto" latinLnBrk="0" hangingPunct="1">
            <a:lnSpc>
              <a:spcPct val="100000"/>
            </a:lnSpc>
            <a:spcBef>
              <a:spcPts val="0"/>
            </a:spcBef>
            <a:spcAft>
              <a:spcPts val="0"/>
            </a:spcAft>
            <a:buClrTx/>
            <a:buSzTx/>
            <a:buFont typeface="Arial" panose="020B0604020202020204" pitchFamily="34" charset="0"/>
            <a:buNone/>
            <a:tabLst/>
            <a:defRPr/>
          </a:pPr>
          <a:r>
            <a:rPr lang="en-US" sz="1600" b="0" baseline="0">
              <a:latin typeface="Avenir Next LT Pro" panose="020B0504020202020204" pitchFamily="34" charset="0"/>
            </a:rPr>
            <a:t>When completed, please email this completed Excel file to the State Auditor's Office at </a:t>
          </a:r>
          <a:r>
            <a:rPr lang="en-US" sz="1800" b="1" baseline="0">
              <a:latin typeface="Avenir Next LT Pro" panose="020B0504020202020204" pitchFamily="34" charset="0"/>
            </a:rPr>
            <a:t>saoadmin@nd.gov.</a:t>
          </a:r>
          <a:endParaRPr lang="en-US" sz="1600" b="1" baseline="0">
            <a:latin typeface="Avenir Next LT Pro" panose="020B0504020202020204" pitchFamily="34" charset="0"/>
          </a:endParaRPr>
        </a:p>
      </xdr:txBody>
    </xdr:sp>
    <xdr:clientData/>
  </xdr:twoCellAnchor>
  <xdr:twoCellAnchor>
    <xdr:from>
      <xdr:col>0</xdr:col>
      <xdr:colOff>207169</xdr:colOff>
      <xdr:row>1</xdr:row>
      <xdr:rowOff>100013</xdr:rowOff>
    </xdr:from>
    <xdr:to>
      <xdr:col>5</xdr:col>
      <xdr:colOff>1468279</xdr:colOff>
      <xdr:row>8</xdr:row>
      <xdr:rowOff>35719</xdr:rowOff>
    </xdr:to>
    <xdr:sp macro="" textlink="">
      <xdr:nvSpPr>
        <xdr:cNvPr id="5" name="TextBox 4">
          <a:extLst>
            <a:ext uri="{FF2B5EF4-FFF2-40B4-BE49-F238E27FC236}">
              <a16:creationId xmlns:a16="http://schemas.microsoft.com/office/drawing/2014/main" id="{8C426BE3-E741-4A16-A34E-0B87A040DC45}"/>
            </a:ext>
          </a:extLst>
        </xdr:cNvPr>
        <xdr:cNvSpPr txBox="1"/>
      </xdr:nvSpPr>
      <xdr:spPr>
        <a:xfrm>
          <a:off x="207169" y="564357"/>
          <a:ext cx="8821579" cy="1269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 typeface="Arial" panose="020B0604020202020204" pitchFamily="34" charset="0"/>
            <a:buNone/>
            <a:tabLst/>
            <a:defRPr/>
          </a:pPr>
          <a:r>
            <a:rPr lang="en-US" sz="1600" b="0" baseline="0">
              <a:latin typeface="Avenir Next LT Pro" panose="020B0504020202020204" pitchFamily="34" charset="0"/>
            </a:rPr>
            <a:t>Contact the Office of Good Government at 701-328-9083 with any questions.</a:t>
          </a:r>
        </a:p>
        <a:p>
          <a:pPr marL="0" marR="0" lvl="0" indent="0" algn="ctr" defTabSz="914400" eaLnBrk="1" fontAlgn="auto" latinLnBrk="0" hangingPunct="1">
            <a:lnSpc>
              <a:spcPct val="100000"/>
            </a:lnSpc>
            <a:spcBef>
              <a:spcPts val="0"/>
            </a:spcBef>
            <a:spcAft>
              <a:spcPts val="0"/>
            </a:spcAft>
            <a:buClrTx/>
            <a:buSzTx/>
            <a:buFont typeface="Arial" panose="020B0604020202020204" pitchFamily="34" charset="0"/>
            <a:buNone/>
            <a:tabLst/>
            <a:defRPr/>
          </a:pPr>
          <a:endParaRPr lang="en-US" sz="1100" b="0" baseline="0">
            <a:latin typeface="Avenir Next LT Pro" panose="020B0504020202020204" pitchFamily="34" charset="0"/>
          </a:endParaRPr>
        </a:p>
        <a:p>
          <a:pPr marL="0" marR="0" lvl="0" indent="0" algn="ctr" defTabSz="914400" eaLnBrk="1" fontAlgn="auto" latinLnBrk="0" hangingPunct="1">
            <a:lnSpc>
              <a:spcPct val="100000"/>
            </a:lnSpc>
            <a:spcBef>
              <a:spcPts val="0"/>
            </a:spcBef>
            <a:spcAft>
              <a:spcPts val="0"/>
            </a:spcAft>
            <a:buClrTx/>
            <a:buSzTx/>
            <a:buFont typeface="Arial" panose="020B0604020202020204" pitchFamily="34" charset="0"/>
            <a:buNone/>
            <a:tabLst/>
            <a:defRPr/>
          </a:pPr>
          <a:r>
            <a:rPr lang="en-US" sz="1600" b="0" baseline="0">
              <a:latin typeface="Avenir Next LT Pro" panose="020B0504020202020204" pitchFamily="34" charset="0"/>
            </a:rPr>
            <a:t>When completed, please email this completed Excel file to the State Auditor's Office at </a:t>
          </a:r>
          <a:r>
            <a:rPr lang="en-US" sz="1800" b="1" baseline="0">
              <a:latin typeface="Avenir Next LT Pro" panose="020B0504020202020204" pitchFamily="34" charset="0"/>
            </a:rPr>
            <a:t>saoadmin@nd.gov.</a:t>
          </a:r>
          <a:endParaRPr lang="en-US" sz="1600" b="1" baseline="0">
            <a:latin typeface="Avenir Next LT Pro" panose="020B05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100852</xdr:colOff>
      <xdr:row>11</xdr:row>
      <xdr:rowOff>369794</xdr:rowOff>
    </xdr:from>
    <xdr:to>
      <xdr:col>17</xdr:col>
      <xdr:colOff>268941</xdr:colOff>
      <xdr:row>15</xdr:row>
      <xdr:rowOff>134471</xdr:rowOff>
    </xdr:to>
    <xdr:sp macro="" textlink="">
      <xdr:nvSpPr>
        <xdr:cNvPr id="2" name="TextBox 1">
          <a:extLst>
            <a:ext uri="{FF2B5EF4-FFF2-40B4-BE49-F238E27FC236}">
              <a16:creationId xmlns:a16="http://schemas.microsoft.com/office/drawing/2014/main" id="{FD3F2E56-C516-A60E-DD2F-35EFCBCCE3AB}"/>
            </a:ext>
          </a:extLst>
        </xdr:cNvPr>
        <xdr:cNvSpPr txBox="1"/>
      </xdr:nvSpPr>
      <xdr:spPr>
        <a:xfrm>
          <a:off x="24182293" y="4336676"/>
          <a:ext cx="2073089" cy="1086971"/>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400">
              <a:latin typeface="Avenir Next LT Pro" panose="020B0504020202020204" pitchFamily="34" charset="0"/>
            </a:rPr>
            <a:t>Any cell with a dash</a:t>
          </a:r>
          <a:r>
            <a:rPr lang="en-US" sz="1400" baseline="0">
              <a:latin typeface="Avenir Next LT Pro" panose="020B0504020202020204" pitchFamily="34" charset="0"/>
            </a:rPr>
            <a:t> "-" is a total and is</a:t>
          </a:r>
          <a:r>
            <a:rPr lang="en-US" sz="1400">
              <a:latin typeface="Avenir Next LT Pro" panose="020B0504020202020204" pitchFamily="34" charset="0"/>
            </a:rPr>
            <a:t> automatically calculated.</a:t>
          </a:r>
        </a:p>
      </xdr:txBody>
    </xdr:sp>
    <xdr:clientData/>
  </xdr:twoCellAnchor>
  <xdr:twoCellAnchor>
    <xdr:from>
      <xdr:col>2</xdr:col>
      <xdr:colOff>141604</xdr:colOff>
      <xdr:row>113</xdr:row>
      <xdr:rowOff>76199</xdr:rowOff>
    </xdr:from>
    <xdr:to>
      <xdr:col>6</xdr:col>
      <xdr:colOff>1020536</xdr:colOff>
      <xdr:row>113</xdr:row>
      <xdr:rowOff>647700</xdr:rowOff>
    </xdr:to>
    <xdr:sp macro="" textlink="">
      <xdr:nvSpPr>
        <xdr:cNvPr id="3" name="TextBox 2">
          <a:extLst>
            <a:ext uri="{FF2B5EF4-FFF2-40B4-BE49-F238E27FC236}">
              <a16:creationId xmlns:a16="http://schemas.microsoft.com/office/drawing/2014/main" id="{F3A5466F-DC0C-1A58-9FA7-71DBE453E246}"/>
            </a:ext>
          </a:extLst>
        </xdr:cNvPr>
        <xdr:cNvSpPr txBox="1"/>
      </xdr:nvSpPr>
      <xdr:spPr>
        <a:xfrm>
          <a:off x="4618354" y="37386985"/>
          <a:ext cx="6920503" cy="571501"/>
        </a:xfrm>
        <a:prstGeom prst="rect">
          <a:avLst/>
        </a:prstGeom>
        <a:solidFill>
          <a:schemeClr val="accent4">
            <a:lumMod val="20000"/>
            <a:lumOff val="80000"/>
          </a:schemeClr>
        </a:solidFill>
        <a:ln w="9525"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latin typeface="Avenir Next LT Pro" panose="020B0504020202020204" pitchFamily="34" charset="0"/>
            </a:rPr>
            <a:t>*** </a:t>
          </a:r>
          <a:r>
            <a:rPr lang="en-US" sz="1400"/>
            <a:t>If your entity records receivables, accounts payable, or bonds payable in your accounting records, record your cash and investment balances by fund from your balance sheet here. </a:t>
          </a:r>
          <a:endParaRPr lang="en-US" sz="1400">
            <a:latin typeface="Avenir Next LT Pro" panose="020B05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168088</xdr:colOff>
      <xdr:row>4</xdr:row>
      <xdr:rowOff>78441</xdr:rowOff>
    </xdr:from>
    <xdr:to>
      <xdr:col>11</xdr:col>
      <xdr:colOff>246529</xdr:colOff>
      <xdr:row>10</xdr:row>
      <xdr:rowOff>156883</xdr:rowOff>
    </xdr:to>
    <xdr:sp macro="" textlink="">
      <xdr:nvSpPr>
        <xdr:cNvPr id="2" name="TextBox 1">
          <a:extLst>
            <a:ext uri="{FF2B5EF4-FFF2-40B4-BE49-F238E27FC236}">
              <a16:creationId xmlns:a16="http://schemas.microsoft.com/office/drawing/2014/main" id="{46EC79A1-1E56-06EB-115D-EC90DE907456}"/>
            </a:ext>
          </a:extLst>
        </xdr:cNvPr>
        <xdr:cNvSpPr txBox="1"/>
      </xdr:nvSpPr>
      <xdr:spPr>
        <a:xfrm>
          <a:off x="14746941" y="582706"/>
          <a:ext cx="2543735" cy="2028265"/>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300">
              <a:latin typeface="Avenir Next LT Pro" panose="020B0504020202020204" pitchFamily="34" charset="0"/>
            </a:rPr>
            <a:t>In</a:t>
          </a:r>
          <a:r>
            <a:rPr lang="en-US" sz="1300" baseline="0">
              <a:latin typeface="Avenir Next LT Pro" panose="020B0504020202020204" pitchFamily="34" charset="0"/>
            </a:rPr>
            <a:t> the Cash and Investments Table (left) an</a:t>
          </a:r>
          <a:r>
            <a:rPr lang="en-US" sz="1300">
              <a:latin typeface="Avenir Next LT Pro" panose="020B0504020202020204" pitchFamily="34" charset="0"/>
            </a:rPr>
            <a:t> account name must be entered in the "Account</a:t>
          </a:r>
          <a:r>
            <a:rPr lang="en-US" sz="1300" baseline="0">
              <a:latin typeface="Avenir Next LT Pro" panose="020B0504020202020204" pitchFamily="34" charset="0"/>
            </a:rPr>
            <a:t> Name" field before it will appear in the "Account Name" fields in the: </a:t>
          </a:r>
          <a:br>
            <a:rPr lang="en-US" sz="1300" baseline="0">
              <a:latin typeface="Avenir Next LT Pro" panose="020B0504020202020204" pitchFamily="34" charset="0"/>
            </a:rPr>
          </a:br>
          <a:r>
            <a:rPr lang="en-US" sz="1300" baseline="0">
              <a:latin typeface="Avenir Next LT Pro" panose="020B0504020202020204" pitchFamily="34" charset="0"/>
            </a:rPr>
            <a:t>  -  Outstanding Checks Table</a:t>
          </a:r>
        </a:p>
        <a:p>
          <a:r>
            <a:rPr lang="en-US" sz="1300" baseline="0">
              <a:latin typeface="Avenir Next LT Pro" panose="020B0504020202020204" pitchFamily="34" charset="0"/>
            </a:rPr>
            <a:t>  -  Outstanding Deposits Table</a:t>
          </a:r>
          <a:endParaRPr lang="en-US" sz="1300">
            <a:latin typeface="Avenir Next LT Pro" panose="020B05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1464691</xdr:colOff>
      <xdr:row>0</xdr:row>
      <xdr:rowOff>78154</xdr:rowOff>
    </xdr:from>
    <xdr:to>
      <xdr:col>18</xdr:col>
      <xdr:colOff>390525</xdr:colOff>
      <xdr:row>0</xdr:row>
      <xdr:rowOff>342900</xdr:rowOff>
    </xdr:to>
    <xdr:sp macro="" textlink="">
      <xdr:nvSpPr>
        <xdr:cNvPr id="4" name="TextBox 3">
          <a:extLst>
            <a:ext uri="{FF2B5EF4-FFF2-40B4-BE49-F238E27FC236}">
              <a16:creationId xmlns:a16="http://schemas.microsoft.com/office/drawing/2014/main" id="{D723CE40-938F-971C-D577-4B63E053C011}"/>
            </a:ext>
          </a:extLst>
        </xdr:cNvPr>
        <xdr:cNvSpPr txBox="1"/>
      </xdr:nvSpPr>
      <xdr:spPr>
        <a:xfrm>
          <a:off x="1464691" y="78154"/>
          <a:ext cx="8422259" cy="26474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ysClr val="windowText" lastClr="000000"/>
              </a:solidFill>
            </a:rPr>
            <a:t>To make sure the columns are wide enough to fit</a:t>
          </a:r>
          <a:r>
            <a:rPr lang="en-US" sz="1000" baseline="0">
              <a:solidFill>
                <a:sysClr val="windowText" lastClr="000000"/>
              </a:solidFill>
            </a:rPr>
            <a:t> all the text</a:t>
          </a:r>
          <a:r>
            <a:rPr lang="en-US" sz="1000">
              <a:solidFill>
                <a:sysClr val="windowText" lastClr="000000"/>
              </a:solidFill>
            </a:rPr>
            <a:t>:</a:t>
          </a:r>
          <a:r>
            <a:rPr lang="en-US" sz="1000" baseline="0">
              <a:solidFill>
                <a:sysClr val="windowText" lastClr="000000"/>
              </a:solidFill>
            </a:rPr>
            <a:t> Select all the cells in the table, then from </a:t>
          </a:r>
          <a:r>
            <a:rPr lang="en-US" sz="1000" b="0" baseline="0">
              <a:solidFill>
                <a:sysClr val="windowText" lastClr="000000"/>
              </a:solidFill>
            </a:rPr>
            <a:t>the ribbon select</a:t>
          </a:r>
          <a:r>
            <a:rPr lang="en-US" sz="1000" baseline="0">
              <a:solidFill>
                <a:sysClr val="windowText" lastClr="000000"/>
              </a:solidFill>
            </a:rPr>
            <a:t> </a:t>
          </a:r>
          <a:r>
            <a:rPr lang="en-US" sz="1000" b="1" baseline="0">
              <a:solidFill>
                <a:sysClr val="windowText" lastClr="000000"/>
              </a:solidFill>
            </a:rPr>
            <a:t>Format</a:t>
          </a:r>
          <a:r>
            <a:rPr lang="en-US" sz="1000" baseline="0">
              <a:solidFill>
                <a:sysClr val="windowText" lastClr="000000"/>
              </a:solidFill>
            </a:rPr>
            <a:t> then </a:t>
          </a:r>
          <a:r>
            <a:rPr lang="en-US" sz="1000" b="1" baseline="0">
              <a:solidFill>
                <a:sysClr val="windowText" lastClr="000000"/>
              </a:solidFill>
            </a:rPr>
            <a:t>Autofit Column Width</a:t>
          </a:r>
        </a:p>
        <a:p>
          <a:endParaRPr lang="en-US" sz="1000" b="1" baseline="0">
            <a:solidFill>
              <a:sysClr val="windowText" lastClr="000000"/>
            </a:solidFill>
          </a:endParaRPr>
        </a:p>
        <a:p>
          <a:endParaRPr lang="en-US" sz="1000" b="1">
            <a:solidFill>
              <a:sysClr val="windowText" lastClr="000000"/>
            </a:solidFill>
          </a:endParaRPr>
        </a:p>
      </xdr:txBody>
    </xdr:sp>
    <xdr:clientData/>
  </xdr:twoCellAnchor>
  <xdr:twoCellAnchor editAs="oneCell">
    <xdr:from>
      <xdr:col>11</xdr:col>
      <xdr:colOff>186805</xdr:colOff>
      <xdr:row>0</xdr:row>
      <xdr:rowOff>112592</xdr:rowOff>
    </xdr:from>
    <xdr:to>
      <xdr:col>11</xdr:col>
      <xdr:colOff>1390714</xdr:colOff>
      <xdr:row>5</xdr:row>
      <xdr:rowOff>112172</xdr:rowOff>
    </xdr:to>
    <xdr:pic>
      <xdr:nvPicPr>
        <xdr:cNvPr id="9" name="Picture 8">
          <a:extLst>
            <a:ext uri="{FF2B5EF4-FFF2-40B4-BE49-F238E27FC236}">
              <a16:creationId xmlns:a16="http://schemas.microsoft.com/office/drawing/2014/main" id="{3F2127A6-1118-F310-A9D4-610FF7D4BAE4}"/>
            </a:ext>
          </a:extLst>
        </xdr:cNvPr>
        <xdr:cNvPicPr>
          <a:picLocks noChangeAspect="1"/>
        </xdr:cNvPicPr>
      </xdr:nvPicPr>
      <xdr:blipFill>
        <a:blip xmlns:r="http://schemas.openxmlformats.org/officeDocument/2006/relationships" r:embed="rId1"/>
        <a:stretch>
          <a:fillRect/>
        </a:stretch>
      </xdr:blipFill>
      <xdr:spPr>
        <a:xfrm>
          <a:off x="186805" y="112592"/>
          <a:ext cx="1194384" cy="145031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11</xdr:col>
      <xdr:colOff>1464691</xdr:colOff>
      <xdr:row>0</xdr:row>
      <xdr:rowOff>78154</xdr:rowOff>
    </xdr:from>
    <xdr:to>
      <xdr:col>18</xdr:col>
      <xdr:colOff>390525</xdr:colOff>
      <xdr:row>1</xdr:row>
      <xdr:rowOff>95250</xdr:rowOff>
    </xdr:to>
    <xdr:sp macro="" textlink="">
      <xdr:nvSpPr>
        <xdr:cNvPr id="2" name="TextBox 1">
          <a:extLst>
            <a:ext uri="{FF2B5EF4-FFF2-40B4-BE49-F238E27FC236}">
              <a16:creationId xmlns:a16="http://schemas.microsoft.com/office/drawing/2014/main" id="{E693682E-BB73-42BA-B80D-7609C8C924E4}"/>
            </a:ext>
          </a:extLst>
        </xdr:cNvPr>
        <xdr:cNvSpPr txBox="1"/>
      </xdr:nvSpPr>
      <xdr:spPr>
        <a:xfrm>
          <a:off x="1464691" y="78154"/>
          <a:ext cx="6803009" cy="45524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ysClr val="windowText" lastClr="000000"/>
              </a:solidFill>
            </a:rPr>
            <a:t>To make sure the columns are wide enough to fit</a:t>
          </a:r>
          <a:r>
            <a:rPr lang="en-US" sz="1000" baseline="0">
              <a:solidFill>
                <a:sysClr val="windowText" lastClr="000000"/>
              </a:solidFill>
            </a:rPr>
            <a:t> all the text</a:t>
          </a:r>
          <a:r>
            <a:rPr lang="en-US" sz="1000">
              <a:solidFill>
                <a:sysClr val="windowText" lastClr="000000"/>
              </a:solidFill>
            </a:rPr>
            <a:t>:</a:t>
          </a:r>
          <a:r>
            <a:rPr lang="en-US" sz="1000" baseline="0">
              <a:solidFill>
                <a:sysClr val="windowText" lastClr="000000"/>
              </a:solidFill>
            </a:rPr>
            <a:t> Select all the cells in the table, then from </a:t>
          </a:r>
          <a:r>
            <a:rPr lang="en-US" sz="1000" b="0" baseline="0">
              <a:solidFill>
                <a:sysClr val="windowText" lastClr="000000"/>
              </a:solidFill>
            </a:rPr>
            <a:t>the ribbon select</a:t>
          </a:r>
          <a:r>
            <a:rPr lang="en-US" sz="1000" baseline="0">
              <a:solidFill>
                <a:sysClr val="windowText" lastClr="000000"/>
              </a:solidFill>
            </a:rPr>
            <a:t> </a:t>
          </a:r>
          <a:r>
            <a:rPr lang="en-US" sz="1000" b="1" baseline="0">
              <a:solidFill>
                <a:sysClr val="windowText" lastClr="000000"/>
              </a:solidFill>
            </a:rPr>
            <a:t>Format</a:t>
          </a:r>
          <a:r>
            <a:rPr lang="en-US" sz="1000" baseline="0">
              <a:solidFill>
                <a:sysClr val="windowText" lastClr="000000"/>
              </a:solidFill>
            </a:rPr>
            <a:t> then </a:t>
          </a:r>
          <a:r>
            <a:rPr lang="en-US" sz="1000" b="1" baseline="0">
              <a:solidFill>
                <a:sysClr val="windowText" lastClr="000000"/>
              </a:solidFill>
            </a:rPr>
            <a:t>Autofit Column Width</a:t>
          </a:r>
        </a:p>
        <a:p>
          <a:endParaRPr lang="en-US" sz="1000" b="1" baseline="0">
            <a:solidFill>
              <a:sysClr val="windowText" lastClr="000000"/>
            </a:solidFill>
          </a:endParaRPr>
        </a:p>
        <a:p>
          <a:endParaRPr lang="en-US" sz="1000" b="1">
            <a:solidFill>
              <a:sysClr val="windowText" lastClr="000000"/>
            </a:solidFill>
          </a:endParaRPr>
        </a:p>
      </xdr:txBody>
    </xdr:sp>
    <xdr:clientData/>
  </xdr:twoCellAnchor>
  <xdr:twoCellAnchor editAs="oneCell">
    <xdr:from>
      <xdr:col>11</xdr:col>
      <xdr:colOff>186805</xdr:colOff>
      <xdr:row>0</xdr:row>
      <xdr:rowOff>112592</xdr:rowOff>
    </xdr:from>
    <xdr:to>
      <xdr:col>11</xdr:col>
      <xdr:colOff>1390714</xdr:colOff>
      <xdr:row>5</xdr:row>
      <xdr:rowOff>112172</xdr:rowOff>
    </xdr:to>
    <xdr:pic>
      <xdr:nvPicPr>
        <xdr:cNvPr id="3" name="Picture 2">
          <a:extLst>
            <a:ext uri="{FF2B5EF4-FFF2-40B4-BE49-F238E27FC236}">
              <a16:creationId xmlns:a16="http://schemas.microsoft.com/office/drawing/2014/main" id="{8781E565-A134-4E42-8568-594BB7F2D6FA}"/>
            </a:ext>
          </a:extLst>
        </xdr:cNvPr>
        <xdr:cNvPicPr>
          <a:picLocks noChangeAspect="1"/>
        </xdr:cNvPicPr>
      </xdr:nvPicPr>
      <xdr:blipFill>
        <a:blip xmlns:r="http://schemas.openxmlformats.org/officeDocument/2006/relationships" r:embed="rId1"/>
        <a:stretch>
          <a:fillRect/>
        </a:stretch>
      </xdr:blipFill>
      <xdr:spPr>
        <a:xfrm>
          <a:off x="186805" y="112592"/>
          <a:ext cx="1203909" cy="1424520"/>
        </a:xfrm>
        <a:prstGeom prst="rect">
          <a:avLst/>
        </a:prstGeom>
      </xdr:spPr>
    </xdr:pic>
    <xdr:clientData/>
  </xdr:twoCellAnchor>
  <xdr:twoCellAnchor>
    <xdr:from>
      <xdr:col>21</xdr:col>
      <xdr:colOff>333376</xdr:colOff>
      <xdr:row>0</xdr:row>
      <xdr:rowOff>114301</xdr:rowOff>
    </xdr:from>
    <xdr:to>
      <xdr:col>23</xdr:col>
      <xdr:colOff>0</xdr:colOff>
      <xdr:row>1</xdr:row>
      <xdr:rowOff>1</xdr:rowOff>
    </xdr:to>
    <xdr:sp macro="" textlink="">
      <xdr:nvSpPr>
        <xdr:cNvPr id="4" name="TextBox 3">
          <a:extLst>
            <a:ext uri="{FF2B5EF4-FFF2-40B4-BE49-F238E27FC236}">
              <a16:creationId xmlns:a16="http://schemas.microsoft.com/office/drawing/2014/main" id="{FB58C967-1289-47BC-B975-840BBBE1910A}"/>
            </a:ext>
          </a:extLst>
        </xdr:cNvPr>
        <xdr:cNvSpPr txBox="1"/>
      </xdr:nvSpPr>
      <xdr:spPr>
        <a:xfrm>
          <a:off x="10572751" y="114301"/>
          <a:ext cx="2171699" cy="3238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ysClr val="windowText" lastClr="000000"/>
              </a:solidFill>
            </a:rPr>
            <a:t>Second</a:t>
          </a:r>
          <a:r>
            <a:rPr lang="en-US" sz="1000" b="1" baseline="0">
              <a:solidFill>
                <a:sysClr val="windowText" lastClr="000000"/>
              </a:solidFill>
            </a:rPr>
            <a:t> table for Disburements:</a:t>
          </a:r>
          <a:endParaRPr lang="en-US" sz="1000" b="1">
            <a:solidFill>
              <a:sysClr val="windowText" lastClr="000000"/>
            </a:solidFill>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Norgaard, Adeline S." id="{E8F2D546-0B4E-4E42-99E8-3E58058659AE}" userId="S::anorgaard@nd.gov::7063ccbd-6c69-4f8b-b3b0-64ee9b4a55ec" providerId="AD"/>
</personList>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2C7270D-81F6-473B-BCEF-0ED13637C83F}" name="Table13" displayName="Table13" ref="X2:AC17" totalsRowShown="0" headerRowDxfId="68" dataDxfId="67" headerRowCellStyle="Comma">
  <tableColumns count="6">
    <tableColumn id="1" xr3:uid="{014542A2-9777-43AC-8081-239DD4728D51}" name="Type" dataDxfId="66" dataCellStyle="Comma">
      <calculatedColumnFormula>'Long-Term Debt'!A6</calculatedColumnFormula>
    </tableColumn>
    <tableColumn id="2" xr3:uid="{99C69567-E02E-4200-B622-DD42601C17C9}" name="Bank/Institution" dataDxfId="65">
      <calculatedColumnFormula>'Long-Term Debt'!B6</calculatedColumnFormula>
    </tableColumn>
    <tableColumn id="3" xr3:uid="{2CBCCDF6-7D11-412B-AD33-465A0733111D}" name="Purpose of Debt" dataDxfId="64" dataCellStyle="Comma">
      <calculatedColumnFormula>'Long-Term Debt'!C6</calculatedColumnFormula>
    </tableColumn>
    <tableColumn id="4" xr3:uid="{DC6BDEC1-C409-4BF9-8F5E-A28F019D026F}" name="Maturity Date" dataDxfId="63" dataCellStyle="Comma">
      <calculatedColumnFormula>IF('Long-Term Debt'!D6 &lt;&gt; 0, 'Long-Term Debt'!D6, "")</calculatedColumnFormula>
    </tableColumn>
    <tableColumn id="5" xr3:uid="{2AF525BE-5AFA-4D84-966F-1FC894CB1492}" name="Original Amount" dataDxfId="62" dataCellStyle="Comma">
      <calculatedColumnFormula>'Long-Term Debt'!E6</calculatedColumnFormula>
    </tableColumn>
    <tableColumn id="6" xr3:uid="{B0B8480F-8D2F-4D2C-9A01-7C25F3D0244E}" name="Balance Amount" dataDxfId="61" dataCellStyle="Comma">
      <calculatedColumnFormula>'Long-Term Debt'!F6</calculatedColumnFormula>
    </tableColumn>
  </tableColumns>
  <tableStyleInfo name="SA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CF3E203-1205-4EAC-B44C-01B98AAF0661}" name="Table137" displayName="Table137" ref="AF2:AK17" totalsRowShown="0" headerRowDxfId="60" dataDxfId="59" headerRowCellStyle="Comma">
  <tableColumns count="6">
    <tableColumn id="1" xr3:uid="{63B2DE96-D8B5-4DE8-A114-8972DFAAC411}" name="Type" dataDxfId="58" dataCellStyle="Comma">
      <calculatedColumnFormula>'Long-Term Debt'!A6</calculatedColumnFormula>
    </tableColumn>
    <tableColumn id="2" xr3:uid="{C852F2A2-D48C-4800-8C4E-532B4053D979}" name="Bank/Institution" dataDxfId="57">
      <calculatedColumnFormula>'Long-Term Debt'!B6</calculatedColumnFormula>
    </tableColumn>
    <tableColumn id="3" xr3:uid="{95CB7504-3289-4A59-94CF-C8E06BB155F2}" name="Purpose of Debt" dataDxfId="56" dataCellStyle="Comma">
      <calculatedColumnFormula>'Long-Term Debt'!C6</calculatedColumnFormula>
    </tableColumn>
    <tableColumn id="4" xr3:uid="{B643F42D-356B-4B52-81EA-DF5093AFCFB5}" name="Maturity Date" dataDxfId="55" dataCellStyle="Comma">
      <calculatedColumnFormula>IF('Long-Term Debt'!D6 &lt;&gt; 0, 'Long-Term Debt'!D6, "")</calculatedColumnFormula>
    </tableColumn>
    <tableColumn id="5" xr3:uid="{F0DBC2E5-8171-4FA3-9294-DC0031359E05}" name="Original Amount" dataDxfId="54" dataCellStyle="Comma">
      <calculatedColumnFormula>'Long-Term Debt'!E6</calculatedColumnFormula>
    </tableColumn>
    <tableColumn id="6" xr3:uid="{4E360D46-1B01-4740-B0CA-08BE19FFAA7B}" name="Balance Amount" dataDxfId="53" dataCellStyle="Comma">
      <calculatedColumnFormula>'Long-Term Debt'!F6</calculatedColumnFormula>
    </tableColumn>
  </tableColumns>
  <tableStyleInfo name="SA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186EED4-8F09-4A37-98D8-5C478D39C4BF}" name="Table5" displayName="Table5" ref="A1:C317" totalsRowShown="0">
  <autoFilter ref="A1:C317" xr:uid="{2186EED4-8F09-4A37-98D8-5C478D39C4BF}"/>
  <sortState xmlns:xlrd2="http://schemas.microsoft.com/office/spreadsheetml/2017/richdata2" ref="A2:C316">
    <sortCondition ref="A1:A316"/>
  </sortState>
  <tableColumns count="3">
    <tableColumn id="1" xr3:uid="{68EA6334-2BC5-4F74-ACBE-8C2829289E7B}" name="Zip Code" dataDxfId="52"/>
    <tableColumn id="2" xr3:uid="{5857A5BC-29EC-4CB7-A9C2-5AB3B7F68DFD}" name="City" dataDxfId="51"/>
    <tableColumn id="3" xr3:uid="{322D81B4-6F47-4D9E-969B-7BD964667C7C}" name="County" dataDxfId="5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B1DFDCC-F81C-47CF-A401-42C0F0A9ACD7}" name="Table3" displayName="Table3" ref="E1:E1589" totalsRowShown="0" headerRowDxfId="49">
  <autoFilter ref="E1:E1589" xr:uid="{BB1DFDCC-F81C-47CF-A401-42C0F0A9ACD7}"/>
  <sortState xmlns:xlrd2="http://schemas.microsoft.com/office/spreadsheetml/2017/richdata2" ref="E2:E1465">
    <sortCondition ref="E1:E1465"/>
  </sortState>
  <tableColumns count="1">
    <tableColumn id="1" xr3:uid="{BA81DA18-4B16-47BB-A023-F3CA664D7D72}" name="EntityName"/>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BC2FD9B-9573-4846-AD4E-5C27CD69DB05}" name="Table42" displayName="Table42" ref="G1:G5" totalsRowShown="0" headerRowDxfId="48" dataDxfId="47">
  <autoFilter ref="G1:G5" xr:uid="{9BC2FD9B-9573-4846-AD4E-5C27CD69DB05}"/>
  <tableColumns count="1">
    <tableColumn id="1" xr3:uid="{A5800067-D971-45F6-8AA7-120004AC9157}" name="Audit Period" dataDxfId="46"/>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2F34D94-511C-4F68-A975-3BE7AE567720}" name="Table1105" displayName="Table1105" ref="K1:K5" totalsRowShown="0" headerRowDxfId="45" dataDxfId="44">
  <autoFilter ref="K1:K5" xr:uid="{02F34D94-511C-4F68-A975-3BE7AE567720}"/>
  <tableColumns count="1">
    <tableColumn id="1" xr3:uid="{A98AC3A6-30C2-4C48-B348-ADB8BBB9DC4F}" name="Debt Type" dataDxfId="43"/>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7A9D08-E91A-44D7-985F-8AEC131F174D}" name="Table2" displayName="Table2" ref="M1:M6" totalsRowShown="0" headerRowDxfId="42" dataDxfId="41">
  <autoFilter ref="M1:M6" xr:uid="{C17A9D08-E91A-44D7-985F-8AEC131F174D}"/>
  <tableColumns count="1">
    <tableColumn id="1" xr3:uid="{0A5403DE-2EBB-446A-8FB4-3B2FE23D15DF}" name="Cash&amp;Invest Types" dataDxfId="4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L1" dT="2025-02-06T20:52:01.71" personId="{E8F2D546-0B4E-4E42-99E8-3E58058659AE}" id="{93E5A6F8-31E7-48C4-9E8B-538082460072}">
    <text xml:space="preserve">Pulling data from hidden columns A-I. </text>
  </threadedComment>
  <threadedComment ref="B2" dT="2025-02-06T20:50:13.63" personId="{E8F2D546-0B4E-4E42-99E8-3E58058659AE}" id="{77AB6778-6DB2-421A-8335-8D2D05136382}">
    <text>Assigns sort value to fund types listed on Cover tab.</text>
  </threadedComment>
  <threadedComment ref="C2" dT="2025-02-06T20:45:17.26" personId="{E8F2D546-0B4E-4E42-99E8-3E58058659AE}" id="{C5EF7364-0222-4346-A399-1759BF8DC4CE}">
    <text>If rows are modified on activities tab, drag correct formula in columns C-I down individually to account for row changes.</text>
  </threadedComment>
  <threadedComment ref="B17" dT="2025-02-06T20:49:45.31" personId="{E8F2D546-0B4E-4E42-99E8-3E58058659AE}" id="{D456D38E-84DF-4EAA-9502-95214733D285}">
    <text>Sort order for fund types.</text>
  </threadedComment>
</ThreadedComments>
</file>

<file path=xl/threadedComments/threadedComment2.xml><?xml version="1.0" encoding="utf-8"?>
<ThreadedComments xmlns="http://schemas.microsoft.com/office/spreadsheetml/2018/threadedcomments" xmlns:x="http://schemas.openxmlformats.org/spreadsheetml/2006/main">
  <threadedComment ref="L1" dT="2025-02-06T20:52:01.71" personId="{E8F2D546-0B4E-4E42-99E8-3E58058659AE}" id="{88FC8B85-5858-45C1-9515-3C010699D036}">
    <text xml:space="preserve">Pulling data from hidden columns A-I. </text>
  </threadedComment>
  <threadedComment ref="B2" dT="2025-02-06T20:50:13.63" personId="{E8F2D546-0B4E-4E42-99E8-3E58058659AE}" id="{E69BBFC6-1A02-49C5-9A0A-72174AA94EB8}">
    <text>Assigns sort value to fund types listed on Cover tab.</text>
  </threadedComment>
  <threadedComment ref="C2" dT="2025-02-06T20:45:17.26" personId="{E8F2D546-0B4E-4E42-99E8-3E58058659AE}" id="{7907E12C-281D-439A-A21B-9DCB553A80C2}">
    <text>If rows are modified on activities tab, drag correct formula in columns C-I down individually to account for row changes.</text>
  </threadedComment>
  <threadedComment ref="B17" dT="2025-02-06T20:49:45.31" personId="{E8F2D546-0B4E-4E42-99E8-3E58058659AE}" id="{25AA9743-07B5-4862-801D-AD759998AB5E}">
    <text>Sort order for fund types.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microsoft.com/office/2017/10/relationships/threadedComment" Target="../threadedComments/threadedComment1.xml"/><Relationship Id="rId5" Type="http://schemas.openxmlformats.org/officeDocument/2006/relationships/comments" Target="../comments5.xml"/><Relationship Id="rId4"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microsoft.com/office/2017/10/relationships/threadedComment" Target="../threadedComments/threadedComment2.xml"/><Relationship Id="rId5" Type="http://schemas.openxmlformats.org/officeDocument/2006/relationships/comments" Target="../comments6.xml"/><Relationship Id="rId4" Type="http://schemas.openxmlformats.org/officeDocument/2006/relationships/table" Target="../tables/table2.xml"/></Relationships>
</file>

<file path=xl/worksheets/_rels/sheet8.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table" Target="../tables/table3.xml"/><Relationship Id="rId5" Type="http://schemas.openxmlformats.org/officeDocument/2006/relationships/table" Target="../tables/table7.xml"/><Relationship Id="rId4"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C571E-EC36-4569-A71F-59BA46A3E5DC}">
  <sheetPr>
    <tabColor theme="6" tint="0.39997558519241921"/>
  </sheetPr>
  <dimension ref="A1:F156"/>
  <sheetViews>
    <sheetView showGridLines="0" zoomScale="80" zoomScaleNormal="80" workbookViewId="0">
      <selection activeCell="G106" sqref="G106"/>
    </sheetView>
  </sheetViews>
  <sheetFormatPr defaultRowHeight="14.4" x14ac:dyDescent="0.3"/>
  <cols>
    <col min="1" max="5" width="22.6640625" customWidth="1"/>
    <col min="6" max="6" width="26.44140625" customWidth="1"/>
  </cols>
  <sheetData>
    <row r="1" spans="1:6" ht="36.75" customHeight="1" x14ac:dyDescent="0.55000000000000004">
      <c r="A1" s="252" t="s">
        <v>685</v>
      </c>
      <c r="B1" s="252"/>
      <c r="C1" s="252"/>
      <c r="D1" s="252"/>
      <c r="E1" s="252"/>
      <c r="F1" s="252"/>
    </row>
    <row r="2" spans="1:6" x14ac:dyDescent="0.3">
      <c r="A2" s="21"/>
      <c r="B2" s="21"/>
      <c r="C2" s="21"/>
      <c r="D2" s="21"/>
      <c r="E2" s="21"/>
      <c r="F2" s="21"/>
    </row>
    <row r="3" spans="1:6" x14ac:dyDescent="0.3">
      <c r="A3" s="21"/>
      <c r="B3" s="21"/>
      <c r="C3" s="21"/>
      <c r="D3" s="21"/>
      <c r="E3" s="21"/>
      <c r="F3" s="21"/>
    </row>
    <row r="4" spans="1:6" x14ac:dyDescent="0.3">
      <c r="A4" s="21"/>
      <c r="B4" s="21"/>
      <c r="C4" s="21"/>
      <c r="D4" s="21"/>
      <c r="E4" s="21"/>
      <c r="F4" s="21"/>
    </row>
    <row r="5" spans="1:6" x14ac:dyDescent="0.3">
      <c r="A5" s="21"/>
      <c r="B5" s="21"/>
      <c r="C5" s="21"/>
      <c r="D5" s="21"/>
      <c r="E5" s="21"/>
      <c r="F5" s="21"/>
    </row>
    <row r="6" spans="1:6" x14ac:dyDescent="0.3">
      <c r="A6" s="21"/>
      <c r="B6" s="21"/>
      <c r="C6" s="21"/>
      <c r="D6" s="21"/>
      <c r="E6" s="21"/>
      <c r="F6" s="21"/>
    </row>
    <row r="7" spans="1:6" x14ac:dyDescent="0.3">
      <c r="A7" s="21"/>
      <c r="B7" s="21"/>
      <c r="C7" s="21"/>
      <c r="D7" s="21"/>
      <c r="E7" s="21"/>
      <c r="F7" s="21"/>
    </row>
    <row r="8" spans="1:6" x14ac:dyDescent="0.3">
      <c r="A8" s="21"/>
      <c r="B8" s="21"/>
      <c r="C8" s="21"/>
      <c r="D8" s="21"/>
      <c r="E8" s="21"/>
      <c r="F8" s="21"/>
    </row>
    <row r="9" spans="1:6" x14ac:dyDescent="0.3">
      <c r="A9" s="21"/>
      <c r="B9" s="21"/>
      <c r="C9" s="21"/>
      <c r="D9" s="21"/>
      <c r="E9" s="21"/>
      <c r="F9" s="21"/>
    </row>
    <row r="10" spans="1:6" x14ac:dyDescent="0.3">
      <c r="A10" s="21"/>
      <c r="B10" s="21"/>
      <c r="C10" s="21"/>
      <c r="D10" s="21"/>
      <c r="E10" s="21"/>
      <c r="F10" s="21"/>
    </row>
    <row r="11" spans="1:6" x14ac:dyDescent="0.3">
      <c r="A11" s="21"/>
      <c r="B11" s="21"/>
      <c r="C11" s="21"/>
      <c r="D11" s="21"/>
      <c r="E11" s="21"/>
      <c r="F11" s="21"/>
    </row>
    <row r="12" spans="1:6" x14ac:dyDescent="0.3">
      <c r="A12" s="21"/>
      <c r="B12" s="21"/>
      <c r="C12" s="21"/>
      <c r="D12" s="21"/>
      <c r="E12" s="21"/>
      <c r="F12" s="21"/>
    </row>
    <row r="13" spans="1:6" x14ac:dyDescent="0.3">
      <c r="A13" s="21"/>
      <c r="B13" s="21"/>
      <c r="C13" s="21"/>
      <c r="D13" s="21"/>
      <c r="E13" s="21"/>
      <c r="F13" s="21"/>
    </row>
    <row r="14" spans="1:6" x14ac:dyDescent="0.3">
      <c r="A14" s="21"/>
      <c r="B14" s="21"/>
      <c r="C14" s="21"/>
      <c r="D14" s="21"/>
      <c r="E14" s="21"/>
      <c r="F14" s="21"/>
    </row>
    <row r="15" spans="1:6" x14ac:dyDescent="0.3">
      <c r="A15" s="21"/>
      <c r="B15" s="21"/>
      <c r="C15" s="21"/>
      <c r="D15" s="21"/>
      <c r="E15" s="21"/>
      <c r="F15" s="21"/>
    </row>
    <row r="16" spans="1:6" x14ac:dyDescent="0.3">
      <c r="A16" s="21"/>
      <c r="B16" s="21"/>
      <c r="C16" s="21"/>
      <c r="D16" s="21"/>
      <c r="E16" s="21"/>
      <c r="F16" s="21"/>
    </row>
    <row r="17" spans="1:6" x14ac:dyDescent="0.3">
      <c r="A17" s="21"/>
      <c r="B17" s="21"/>
      <c r="C17" s="21"/>
      <c r="D17" s="21"/>
      <c r="E17" s="21"/>
      <c r="F17" s="21"/>
    </row>
    <row r="18" spans="1:6" x14ac:dyDescent="0.3">
      <c r="A18" s="21"/>
      <c r="B18" s="21"/>
      <c r="C18" s="21"/>
      <c r="D18" s="21"/>
      <c r="E18" s="21"/>
      <c r="F18" s="21"/>
    </row>
    <row r="19" spans="1:6" x14ac:dyDescent="0.3">
      <c r="A19" s="21"/>
      <c r="B19" s="21"/>
      <c r="C19" s="21"/>
      <c r="D19" s="21"/>
      <c r="E19" s="21"/>
      <c r="F19" s="21"/>
    </row>
    <row r="20" spans="1:6" x14ac:dyDescent="0.3">
      <c r="A20" s="21"/>
      <c r="B20" s="21"/>
      <c r="C20" s="21"/>
      <c r="D20" s="21"/>
      <c r="E20" s="21"/>
      <c r="F20" s="21"/>
    </row>
    <row r="21" spans="1:6" x14ac:dyDescent="0.3">
      <c r="A21" s="21"/>
      <c r="B21" s="21"/>
      <c r="C21" s="21"/>
      <c r="D21" s="21"/>
      <c r="E21" s="21"/>
      <c r="F21" s="21"/>
    </row>
    <row r="22" spans="1:6" x14ac:dyDescent="0.3">
      <c r="A22" s="21"/>
      <c r="B22" s="21"/>
      <c r="C22" s="21"/>
      <c r="D22" s="21"/>
      <c r="E22" s="21"/>
      <c r="F22" s="21"/>
    </row>
    <row r="23" spans="1:6" x14ac:dyDescent="0.3">
      <c r="A23" s="21"/>
      <c r="B23" s="21"/>
      <c r="C23" s="21"/>
      <c r="D23" s="21"/>
      <c r="E23" s="21"/>
      <c r="F23" s="21"/>
    </row>
    <row r="24" spans="1:6" x14ac:dyDescent="0.3">
      <c r="A24" s="21"/>
      <c r="B24" s="21"/>
      <c r="C24" s="21"/>
      <c r="D24" s="21"/>
      <c r="E24" s="21"/>
      <c r="F24" s="21"/>
    </row>
    <row r="25" spans="1:6" x14ac:dyDescent="0.3">
      <c r="A25" s="21"/>
      <c r="B25" s="21"/>
      <c r="C25" s="21"/>
      <c r="D25" s="21"/>
      <c r="E25" s="21"/>
      <c r="F25" s="21"/>
    </row>
    <row r="26" spans="1:6" x14ac:dyDescent="0.3">
      <c r="A26" s="21"/>
      <c r="B26" s="21"/>
      <c r="C26" s="21"/>
      <c r="D26" s="21"/>
      <c r="E26" s="21"/>
      <c r="F26" s="21"/>
    </row>
    <row r="27" spans="1:6" x14ac:dyDescent="0.3">
      <c r="A27" s="21"/>
      <c r="B27" s="21"/>
      <c r="C27" s="21"/>
      <c r="D27" s="21"/>
      <c r="E27" s="21"/>
      <c r="F27" s="21"/>
    </row>
    <row r="28" spans="1:6" x14ac:dyDescent="0.3">
      <c r="A28" s="21"/>
      <c r="B28" s="21"/>
      <c r="C28" s="21"/>
      <c r="D28" s="21"/>
      <c r="E28" s="21"/>
      <c r="F28" s="21"/>
    </row>
    <row r="29" spans="1:6" x14ac:dyDescent="0.3">
      <c r="A29" s="21"/>
      <c r="B29" s="21"/>
      <c r="C29" s="21"/>
      <c r="D29" s="21"/>
      <c r="E29" s="21"/>
      <c r="F29" s="21"/>
    </row>
    <row r="30" spans="1:6" x14ac:dyDescent="0.3">
      <c r="A30" s="21"/>
      <c r="B30" s="21"/>
      <c r="C30" s="21"/>
      <c r="D30" s="21"/>
      <c r="E30" s="21"/>
      <c r="F30" s="21"/>
    </row>
    <row r="31" spans="1:6" x14ac:dyDescent="0.3">
      <c r="A31" s="21"/>
      <c r="B31" s="21"/>
      <c r="C31" s="21"/>
      <c r="D31" s="21"/>
      <c r="E31" s="21"/>
      <c r="F31" s="21"/>
    </row>
    <row r="32" spans="1:6" x14ac:dyDescent="0.3">
      <c r="A32" s="21"/>
      <c r="B32" s="21"/>
      <c r="C32" s="21"/>
      <c r="D32" s="21"/>
      <c r="E32" s="21"/>
      <c r="F32" s="21"/>
    </row>
    <row r="33" spans="1:6" x14ac:dyDescent="0.3">
      <c r="A33" s="21"/>
      <c r="B33" s="21"/>
      <c r="C33" s="21"/>
      <c r="D33" s="21"/>
      <c r="E33" s="21"/>
      <c r="F33" s="21"/>
    </row>
    <row r="34" spans="1:6" x14ac:dyDescent="0.3">
      <c r="A34" s="21"/>
      <c r="B34" s="21"/>
      <c r="C34" s="21"/>
      <c r="D34" s="21"/>
      <c r="E34" s="21"/>
      <c r="F34" s="21"/>
    </row>
    <row r="35" spans="1:6" x14ac:dyDescent="0.3">
      <c r="A35" s="21"/>
      <c r="B35" s="21"/>
      <c r="C35" s="21"/>
      <c r="D35" s="21"/>
      <c r="E35" s="21"/>
      <c r="F35" s="21"/>
    </row>
    <row r="36" spans="1:6" x14ac:dyDescent="0.3">
      <c r="A36" s="21"/>
      <c r="B36" s="21"/>
      <c r="C36" s="21"/>
      <c r="D36" s="21"/>
      <c r="E36" s="21"/>
      <c r="F36" s="21"/>
    </row>
    <row r="37" spans="1:6" x14ac:dyDescent="0.3">
      <c r="A37" s="21"/>
      <c r="B37" s="21"/>
      <c r="C37" s="21"/>
      <c r="D37" s="21"/>
      <c r="E37" s="21"/>
      <c r="F37" s="21"/>
    </row>
    <row r="38" spans="1:6" x14ac:dyDescent="0.3">
      <c r="A38" s="21"/>
      <c r="B38" s="21"/>
      <c r="C38" s="21"/>
      <c r="D38" s="21"/>
      <c r="E38" s="21"/>
      <c r="F38" s="21"/>
    </row>
    <row r="39" spans="1:6" x14ac:dyDescent="0.3">
      <c r="A39" s="21"/>
      <c r="B39" s="21"/>
      <c r="C39" s="21"/>
      <c r="D39" s="21"/>
      <c r="E39" s="21"/>
      <c r="F39" s="21"/>
    </row>
    <row r="40" spans="1:6" x14ac:dyDescent="0.3">
      <c r="A40" s="21"/>
      <c r="B40" s="21"/>
      <c r="C40" s="21"/>
      <c r="D40" s="21"/>
      <c r="E40" s="21"/>
      <c r="F40" s="21"/>
    </row>
    <row r="41" spans="1:6" x14ac:dyDescent="0.3">
      <c r="A41" s="21"/>
      <c r="B41" s="21"/>
      <c r="C41" s="21"/>
      <c r="D41" s="21"/>
      <c r="E41" s="21"/>
      <c r="F41" s="21"/>
    </row>
    <row r="42" spans="1:6" x14ac:dyDescent="0.3">
      <c r="A42" s="21"/>
      <c r="B42" s="21"/>
      <c r="C42" s="21"/>
      <c r="D42" s="21"/>
      <c r="E42" s="21"/>
      <c r="F42" s="21"/>
    </row>
    <row r="43" spans="1:6" x14ac:dyDescent="0.3">
      <c r="A43" s="21"/>
      <c r="B43" s="21"/>
      <c r="C43" s="21"/>
      <c r="D43" s="21"/>
      <c r="E43" s="21"/>
      <c r="F43" s="21"/>
    </row>
    <row r="44" spans="1:6" x14ac:dyDescent="0.3">
      <c r="A44" s="21"/>
      <c r="B44" s="21"/>
      <c r="C44" s="21"/>
      <c r="D44" s="21"/>
      <c r="E44" s="21"/>
      <c r="F44" s="21"/>
    </row>
    <row r="45" spans="1:6" x14ac:dyDescent="0.3">
      <c r="A45" s="21"/>
      <c r="B45" s="21"/>
      <c r="C45" s="21"/>
      <c r="D45" s="21"/>
      <c r="E45" s="21"/>
      <c r="F45" s="21"/>
    </row>
    <row r="46" spans="1:6" x14ac:dyDescent="0.3">
      <c r="A46" s="21"/>
      <c r="B46" s="21"/>
      <c r="C46" s="21"/>
      <c r="D46" s="21"/>
      <c r="E46" s="21"/>
      <c r="F46" s="21"/>
    </row>
    <row r="47" spans="1:6" x14ac:dyDescent="0.3">
      <c r="A47" s="21"/>
      <c r="B47" s="21"/>
      <c r="C47" s="21"/>
      <c r="D47" s="21"/>
      <c r="E47" s="21"/>
      <c r="F47" s="21"/>
    </row>
    <row r="48" spans="1:6" x14ac:dyDescent="0.3">
      <c r="A48" s="21"/>
      <c r="B48" s="21"/>
      <c r="C48" s="21"/>
      <c r="D48" s="21"/>
      <c r="E48" s="21"/>
      <c r="F48" s="21"/>
    </row>
    <row r="49" spans="1:6" x14ac:dyDescent="0.3">
      <c r="A49" s="21"/>
      <c r="B49" s="21"/>
      <c r="C49" s="21"/>
      <c r="D49" s="21"/>
      <c r="E49" s="21"/>
      <c r="F49" s="21"/>
    </row>
    <row r="50" spans="1:6" x14ac:dyDescent="0.3">
      <c r="A50" s="21"/>
      <c r="B50" s="21"/>
      <c r="C50" s="21"/>
      <c r="D50" s="21"/>
      <c r="E50" s="21"/>
      <c r="F50" s="21"/>
    </row>
    <row r="51" spans="1:6" x14ac:dyDescent="0.3">
      <c r="A51" s="21"/>
      <c r="B51" s="21"/>
      <c r="C51" s="21"/>
      <c r="D51" s="21"/>
      <c r="E51" s="21"/>
      <c r="F51" s="21"/>
    </row>
    <row r="52" spans="1:6" x14ac:dyDescent="0.3">
      <c r="A52" s="21"/>
      <c r="B52" s="21"/>
      <c r="C52" s="21"/>
      <c r="D52" s="21"/>
      <c r="E52" s="21"/>
      <c r="F52" s="21"/>
    </row>
    <row r="53" spans="1:6" x14ac:dyDescent="0.3">
      <c r="A53" s="21"/>
      <c r="B53" s="21"/>
      <c r="C53" s="21"/>
      <c r="D53" s="21"/>
      <c r="E53" s="21"/>
      <c r="F53" s="21"/>
    </row>
    <row r="54" spans="1:6" x14ac:dyDescent="0.3">
      <c r="A54" s="21"/>
      <c r="B54" s="21"/>
      <c r="C54" s="21"/>
      <c r="D54" s="21"/>
      <c r="E54" s="21"/>
      <c r="F54" s="21"/>
    </row>
    <row r="55" spans="1:6" x14ac:dyDescent="0.3">
      <c r="A55" s="21"/>
      <c r="B55" s="21"/>
      <c r="C55" s="21"/>
      <c r="D55" s="21"/>
      <c r="E55" s="21"/>
      <c r="F55" s="21"/>
    </row>
    <row r="56" spans="1:6" x14ac:dyDescent="0.3">
      <c r="A56" s="21"/>
      <c r="B56" s="21"/>
      <c r="C56" s="21"/>
      <c r="D56" s="21"/>
      <c r="E56" s="21"/>
      <c r="F56" s="21"/>
    </row>
    <row r="57" spans="1:6" x14ac:dyDescent="0.3">
      <c r="A57" s="21"/>
      <c r="B57" s="21"/>
      <c r="C57" s="21"/>
      <c r="D57" s="21"/>
      <c r="E57" s="21"/>
      <c r="F57" s="21"/>
    </row>
    <row r="58" spans="1:6" x14ac:dyDescent="0.3">
      <c r="A58" s="21"/>
      <c r="B58" s="21"/>
      <c r="C58" s="21"/>
      <c r="D58" s="21"/>
      <c r="E58" s="21"/>
      <c r="F58" s="21"/>
    </row>
    <row r="59" spans="1:6" x14ac:dyDescent="0.3">
      <c r="A59" s="21"/>
      <c r="B59" s="21"/>
      <c r="C59" s="21"/>
      <c r="D59" s="21"/>
      <c r="E59" s="21"/>
      <c r="F59" s="21"/>
    </row>
    <row r="60" spans="1:6" x14ac:dyDescent="0.3">
      <c r="A60" s="21"/>
      <c r="B60" s="21"/>
      <c r="C60" s="21"/>
      <c r="D60" s="21"/>
      <c r="E60" s="21"/>
      <c r="F60" s="21"/>
    </row>
    <row r="61" spans="1:6" x14ac:dyDescent="0.3">
      <c r="A61" s="21"/>
      <c r="B61" s="21"/>
      <c r="C61" s="21"/>
      <c r="D61" s="21"/>
      <c r="E61" s="21"/>
      <c r="F61" s="21"/>
    </row>
    <row r="62" spans="1:6" x14ac:dyDescent="0.3">
      <c r="A62" s="21"/>
      <c r="B62" s="21"/>
      <c r="C62" s="21"/>
      <c r="D62" s="21"/>
      <c r="E62" s="21"/>
      <c r="F62" s="21"/>
    </row>
    <row r="63" spans="1:6" x14ac:dyDescent="0.3">
      <c r="A63" s="21"/>
      <c r="B63" s="21"/>
      <c r="C63" s="21"/>
      <c r="D63" s="21"/>
      <c r="E63" s="21"/>
      <c r="F63" s="21"/>
    </row>
    <row r="64" spans="1:6" x14ac:dyDescent="0.3">
      <c r="A64" s="21"/>
      <c r="B64" s="21"/>
      <c r="C64" s="21"/>
      <c r="D64" s="21"/>
      <c r="E64" s="21"/>
      <c r="F64" s="21"/>
    </row>
    <row r="65" spans="1:6" x14ac:dyDescent="0.3">
      <c r="A65" s="21"/>
      <c r="B65" s="21"/>
      <c r="C65" s="21"/>
      <c r="D65" s="21"/>
      <c r="E65" s="21"/>
      <c r="F65" s="21"/>
    </row>
    <row r="66" spans="1:6" x14ac:dyDescent="0.3">
      <c r="A66" s="21"/>
      <c r="B66" s="21"/>
      <c r="C66" s="21"/>
      <c r="D66" s="21"/>
      <c r="E66" s="21"/>
      <c r="F66" s="21"/>
    </row>
    <row r="67" spans="1:6" x14ac:dyDescent="0.3">
      <c r="A67" s="21"/>
      <c r="B67" s="21"/>
      <c r="C67" s="21"/>
      <c r="D67" s="21"/>
      <c r="E67" s="21"/>
      <c r="F67" s="21"/>
    </row>
    <row r="68" spans="1:6" x14ac:dyDescent="0.3">
      <c r="A68" s="21"/>
      <c r="B68" s="21"/>
      <c r="C68" s="21"/>
      <c r="D68" s="21"/>
      <c r="E68" s="21"/>
      <c r="F68" s="21"/>
    </row>
    <row r="69" spans="1:6" x14ac:dyDescent="0.3">
      <c r="A69" s="21"/>
      <c r="B69" s="21"/>
      <c r="C69" s="21"/>
      <c r="D69" s="21"/>
      <c r="E69" s="21"/>
      <c r="F69" s="21"/>
    </row>
    <row r="70" spans="1:6" x14ac:dyDescent="0.3">
      <c r="A70" s="21"/>
      <c r="B70" s="21"/>
      <c r="C70" s="21"/>
      <c r="D70" s="21"/>
      <c r="E70" s="21"/>
      <c r="F70" s="21"/>
    </row>
    <row r="71" spans="1:6" x14ac:dyDescent="0.3">
      <c r="A71" s="21"/>
      <c r="B71" s="21"/>
      <c r="C71" s="21"/>
      <c r="D71" s="21"/>
      <c r="E71" s="21"/>
      <c r="F71" s="21"/>
    </row>
    <row r="72" spans="1:6" x14ac:dyDescent="0.3">
      <c r="A72" s="21"/>
      <c r="B72" s="21"/>
      <c r="C72" s="21"/>
      <c r="D72" s="21"/>
      <c r="E72" s="21"/>
      <c r="F72" s="21"/>
    </row>
    <row r="73" spans="1:6" x14ac:dyDescent="0.3">
      <c r="A73" s="21"/>
      <c r="B73" s="21"/>
      <c r="C73" s="21"/>
      <c r="D73" s="21"/>
      <c r="E73" s="21"/>
      <c r="F73" s="21"/>
    </row>
    <row r="74" spans="1:6" x14ac:dyDescent="0.3">
      <c r="A74" s="21"/>
      <c r="B74" s="21"/>
      <c r="C74" s="21"/>
      <c r="D74" s="21"/>
      <c r="E74" s="21"/>
      <c r="F74" s="21"/>
    </row>
    <row r="75" spans="1:6" x14ac:dyDescent="0.3">
      <c r="A75" s="21"/>
      <c r="B75" s="21"/>
      <c r="C75" s="21"/>
      <c r="D75" s="21"/>
      <c r="E75" s="21"/>
      <c r="F75" s="21"/>
    </row>
    <row r="76" spans="1:6" x14ac:dyDescent="0.3">
      <c r="A76" s="21"/>
      <c r="B76" s="21"/>
      <c r="C76" s="21"/>
      <c r="D76" s="21"/>
      <c r="E76" s="21"/>
      <c r="F76" s="21"/>
    </row>
    <row r="77" spans="1:6" x14ac:dyDescent="0.3">
      <c r="A77" s="21"/>
      <c r="B77" s="21"/>
      <c r="C77" s="21"/>
      <c r="D77" s="21"/>
      <c r="E77" s="21"/>
      <c r="F77" s="21"/>
    </row>
    <row r="78" spans="1:6" x14ac:dyDescent="0.3">
      <c r="A78" s="21"/>
      <c r="B78" s="21"/>
      <c r="C78" s="21"/>
      <c r="D78" s="21"/>
      <c r="E78" s="21"/>
      <c r="F78" s="21"/>
    </row>
    <row r="79" spans="1:6" x14ac:dyDescent="0.3">
      <c r="A79" s="21"/>
      <c r="B79" s="21"/>
      <c r="C79" s="21"/>
      <c r="D79" s="21"/>
      <c r="E79" s="21"/>
      <c r="F79" s="21"/>
    </row>
    <row r="80" spans="1:6" x14ac:dyDescent="0.3">
      <c r="A80" s="21"/>
      <c r="B80" s="21"/>
      <c r="C80" s="21"/>
      <c r="D80" s="21"/>
      <c r="E80" s="21"/>
      <c r="F80" s="21"/>
    </row>
    <row r="81" spans="1:6" x14ac:dyDescent="0.3">
      <c r="A81" s="21"/>
      <c r="B81" s="21"/>
      <c r="C81" s="21"/>
      <c r="D81" s="21"/>
      <c r="E81" s="21"/>
      <c r="F81" s="21"/>
    </row>
    <row r="82" spans="1:6" x14ac:dyDescent="0.3">
      <c r="A82" s="21"/>
      <c r="B82" s="21"/>
      <c r="C82" s="21"/>
      <c r="D82" s="21"/>
      <c r="E82" s="21"/>
      <c r="F82" s="21"/>
    </row>
    <row r="83" spans="1:6" x14ac:dyDescent="0.3">
      <c r="A83" s="21"/>
      <c r="B83" s="21"/>
      <c r="C83" s="21"/>
      <c r="D83" s="21"/>
      <c r="E83" s="21"/>
      <c r="F83" s="21"/>
    </row>
    <row r="84" spans="1:6" x14ac:dyDescent="0.3">
      <c r="A84" s="21"/>
      <c r="B84" s="21"/>
      <c r="C84" s="21"/>
      <c r="D84" s="21"/>
      <c r="E84" s="21"/>
      <c r="F84" s="21"/>
    </row>
    <row r="85" spans="1:6" x14ac:dyDescent="0.3">
      <c r="A85" s="21"/>
      <c r="B85" s="21"/>
      <c r="C85" s="21"/>
      <c r="D85" s="21"/>
      <c r="E85" s="21"/>
      <c r="F85" s="21"/>
    </row>
    <row r="86" spans="1:6" x14ac:dyDescent="0.3">
      <c r="A86" s="21"/>
      <c r="B86" s="21"/>
      <c r="C86" s="21"/>
      <c r="D86" s="21"/>
      <c r="E86" s="21"/>
      <c r="F86" s="21"/>
    </row>
    <row r="87" spans="1:6" x14ac:dyDescent="0.3">
      <c r="A87" s="21"/>
      <c r="B87" s="21"/>
      <c r="C87" s="21"/>
      <c r="D87" s="21"/>
      <c r="E87" s="21"/>
      <c r="F87" s="21"/>
    </row>
    <row r="88" spans="1:6" x14ac:dyDescent="0.3">
      <c r="A88" s="21"/>
      <c r="B88" s="21"/>
      <c r="C88" s="21"/>
      <c r="D88" s="21"/>
      <c r="E88" s="21"/>
      <c r="F88" s="21"/>
    </row>
    <row r="89" spans="1:6" x14ac:dyDescent="0.3">
      <c r="A89" s="21"/>
      <c r="B89" s="21"/>
      <c r="C89" s="21"/>
      <c r="D89" s="21"/>
      <c r="E89" s="21"/>
      <c r="F89" s="21"/>
    </row>
    <row r="90" spans="1:6" x14ac:dyDescent="0.3">
      <c r="A90" s="21"/>
      <c r="B90" s="21"/>
      <c r="C90" s="21"/>
      <c r="D90" s="21"/>
      <c r="E90" s="21"/>
      <c r="F90" s="21"/>
    </row>
    <row r="91" spans="1:6" x14ac:dyDescent="0.3">
      <c r="A91" s="21"/>
      <c r="B91" s="21"/>
      <c r="C91" s="21"/>
      <c r="D91" s="21"/>
      <c r="E91" s="21"/>
      <c r="F91" s="21"/>
    </row>
    <row r="92" spans="1:6" x14ac:dyDescent="0.3">
      <c r="A92" s="21"/>
      <c r="B92" s="21"/>
      <c r="C92" s="21"/>
      <c r="D92" s="21"/>
      <c r="E92" s="21"/>
      <c r="F92" s="21"/>
    </row>
    <row r="93" spans="1:6" x14ac:dyDescent="0.3">
      <c r="A93" s="21"/>
      <c r="B93" s="21"/>
      <c r="C93" s="21"/>
      <c r="D93" s="21"/>
      <c r="E93" s="21"/>
      <c r="F93" s="21"/>
    </row>
    <row r="94" spans="1:6" x14ac:dyDescent="0.3">
      <c r="A94" s="21"/>
      <c r="B94" s="21"/>
      <c r="C94" s="21"/>
      <c r="D94" s="21"/>
      <c r="E94" s="21"/>
      <c r="F94" s="21"/>
    </row>
    <row r="95" spans="1:6" x14ac:dyDescent="0.3">
      <c r="A95" s="21"/>
      <c r="B95" s="21"/>
      <c r="C95" s="21"/>
      <c r="D95" s="21"/>
      <c r="E95" s="21"/>
      <c r="F95" s="21"/>
    </row>
    <row r="96" spans="1:6" x14ac:dyDescent="0.3">
      <c r="A96" s="21"/>
      <c r="B96" s="21"/>
      <c r="C96" s="21"/>
      <c r="D96" s="21"/>
      <c r="E96" s="21"/>
      <c r="F96" s="21"/>
    </row>
    <row r="97" spans="1:6" x14ac:dyDescent="0.3">
      <c r="A97" s="21"/>
      <c r="B97" s="21"/>
      <c r="C97" s="21"/>
      <c r="D97" s="21"/>
      <c r="E97" s="21"/>
      <c r="F97" s="21"/>
    </row>
    <row r="98" spans="1:6" x14ac:dyDescent="0.3">
      <c r="A98" s="21"/>
      <c r="B98" s="21"/>
      <c r="C98" s="21"/>
      <c r="D98" s="21"/>
      <c r="E98" s="21"/>
      <c r="F98" s="21"/>
    </row>
    <row r="99" spans="1:6" x14ac:dyDescent="0.3">
      <c r="A99" s="21"/>
      <c r="B99" s="21"/>
      <c r="C99" s="21"/>
      <c r="D99" s="21"/>
      <c r="E99" s="21"/>
      <c r="F99" s="21"/>
    </row>
    <row r="100" spans="1:6" x14ac:dyDescent="0.3">
      <c r="A100" s="21"/>
      <c r="B100" s="21"/>
      <c r="C100" s="21"/>
      <c r="D100" s="21"/>
      <c r="E100" s="21"/>
      <c r="F100" s="21"/>
    </row>
    <row r="101" spans="1:6" x14ac:dyDescent="0.3">
      <c r="A101" s="21"/>
      <c r="B101" s="21"/>
      <c r="C101" s="21"/>
      <c r="D101" s="21"/>
      <c r="E101" s="21"/>
      <c r="F101" s="21"/>
    </row>
    <row r="102" spans="1:6" x14ac:dyDescent="0.3">
      <c r="A102" s="21"/>
      <c r="B102" s="21"/>
      <c r="C102" s="21"/>
      <c r="D102" s="21"/>
      <c r="E102" s="21"/>
      <c r="F102" s="21"/>
    </row>
    <row r="103" spans="1:6" x14ac:dyDescent="0.3">
      <c r="A103" s="21"/>
      <c r="B103" s="21"/>
      <c r="C103" s="21"/>
      <c r="D103" s="21"/>
      <c r="E103" s="21"/>
      <c r="F103" s="21"/>
    </row>
    <row r="104" spans="1:6" x14ac:dyDescent="0.3">
      <c r="A104" s="21"/>
      <c r="B104" s="21"/>
      <c r="C104" s="21"/>
      <c r="D104" s="21"/>
      <c r="E104" s="21"/>
      <c r="F104" s="21"/>
    </row>
    <row r="105" spans="1:6" x14ac:dyDescent="0.3">
      <c r="A105" s="21"/>
      <c r="B105" s="21"/>
      <c r="C105" s="21"/>
      <c r="D105" s="21"/>
      <c r="E105" s="21"/>
      <c r="F105" s="21"/>
    </row>
    <row r="106" spans="1:6" x14ac:dyDescent="0.3">
      <c r="A106" s="21"/>
      <c r="B106" s="21"/>
      <c r="C106" s="21"/>
      <c r="D106" s="21"/>
      <c r="E106" s="21"/>
      <c r="F106" s="21"/>
    </row>
    <row r="107" spans="1:6" x14ac:dyDescent="0.3">
      <c r="A107" s="21"/>
      <c r="B107" s="21"/>
      <c r="C107" s="21"/>
      <c r="D107" s="21"/>
      <c r="E107" s="21"/>
      <c r="F107" s="21"/>
    </row>
    <row r="108" spans="1:6" x14ac:dyDescent="0.3">
      <c r="A108" s="21"/>
      <c r="B108" s="21"/>
      <c r="C108" s="21"/>
      <c r="D108" s="21"/>
      <c r="E108" s="21"/>
      <c r="F108" s="21"/>
    </row>
    <row r="109" spans="1:6" x14ac:dyDescent="0.3">
      <c r="A109" s="21"/>
      <c r="B109" s="21"/>
      <c r="C109" s="21"/>
      <c r="D109" s="21"/>
      <c r="E109" s="21"/>
      <c r="F109" s="21"/>
    </row>
    <row r="110" spans="1:6" x14ac:dyDescent="0.3">
      <c r="A110" s="21"/>
      <c r="B110" s="21"/>
      <c r="C110" s="21"/>
      <c r="D110" s="21"/>
      <c r="E110" s="21"/>
      <c r="F110" s="21"/>
    </row>
    <row r="111" spans="1:6" x14ac:dyDescent="0.3">
      <c r="A111" s="21"/>
      <c r="B111" s="21"/>
      <c r="C111" s="21"/>
      <c r="D111" s="21"/>
      <c r="E111" s="21"/>
      <c r="F111" s="21"/>
    </row>
    <row r="112" spans="1:6" x14ac:dyDescent="0.3">
      <c r="A112" s="21"/>
      <c r="B112" s="21"/>
      <c r="C112" s="21"/>
      <c r="D112" s="21"/>
      <c r="E112" s="21"/>
      <c r="F112" s="21"/>
    </row>
    <row r="113" spans="1:6" x14ac:dyDescent="0.3">
      <c r="A113" s="21"/>
      <c r="B113" s="21"/>
      <c r="C113" s="21"/>
      <c r="D113" s="21"/>
      <c r="E113" s="21"/>
      <c r="F113" s="21"/>
    </row>
    <row r="114" spans="1:6" x14ac:dyDescent="0.3">
      <c r="A114" s="21"/>
      <c r="B114" s="21"/>
      <c r="C114" s="21"/>
      <c r="D114" s="21"/>
      <c r="E114" s="21"/>
      <c r="F114" s="21"/>
    </row>
    <row r="115" spans="1:6" x14ac:dyDescent="0.3">
      <c r="A115" s="21"/>
      <c r="B115" s="21"/>
      <c r="C115" s="21"/>
      <c r="D115" s="21"/>
      <c r="E115" s="21"/>
      <c r="F115" s="21"/>
    </row>
    <row r="116" spans="1:6" x14ac:dyDescent="0.3">
      <c r="A116" s="21"/>
      <c r="B116" s="21"/>
      <c r="C116" s="21"/>
      <c r="D116" s="21"/>
      <c r="E116" s="21"/>
      <c r="F116" s="21"/>
    </row>
    <row r="117" spans="1:6" x14ac:dyDescent="0.3">
      <c r="A117" s="21"/>
      <c r="B117" s="21"/>
      <c r="C117" s="21"/>
      <c r="D117" s="21"/>
      <c r="E117" s="21"/>
      <c r="F117" s="21"/>
    </row>
    <row r="118" spans="1:6" x14ac:dyDescent="0.3">
      <c r="A118" s="21"/>
      <c r="B118" s="21"/>
      <c r="C118" s="21"/>
      <c r="D118" s="21"/>
      <c r="E118" s="21"/>
      <c r="F118" s="21"/>
    </row>
    <row r="119" spans="1:6" x14ac:dyDescent="0.3">
      <c r="A119" s="21"/>
      <c r="B119" s="21"/>
      <c r="C119" s="21"/>
      <c r="D119" s="21"/>
      <c r="E119" s="21"/>
      <c r="F119" s="21"/>
    </row>
    <row r="120" spans="1:6" x14ac:dyDescent="0.3">
      <c r="A120" s="21"/>
      <c r="B120" s="21"/>
      <c r="C120" s="21"/>
      <c r="D120" s="21"/>
      <c r="E120" s="21"/>
      <c r="F120" s="21"/>
    </row>
    <row r="121" spans="1:6" x14ac:dyDescent="0.3">
      <c r="A121" s="21"/>
      <c r="B121" s="21"/>
      <c r="C121" s="21"/>
      <c r="D121" s="21"/>
      <c r="E121" s="21"/>
      <c r="F121" s="21"/>
    </row>
    <row r="122" spans="1:6" x14ac:dyDescent="0.3">
      <c r="A122" s="21"/>
      <c r="B122" s="21"/>
      <c r="C122" s="21"/>
      <c r="D122" s="21"/>
      <c r="E122" s="21"/>
      <c r="F122" s="21"/>
    </row>
    <row r="123" spans="1:6" x14ac:dyDescent="0.3">
      <c r="A123" s="21"/>
      <c r="B123" s="21"/>
      <c r="C123" s="21"/>
      <c r="D123" s="21"/>
      <c r="E123" s="21"/>
      <c r="F123" s="21"/>
    </row>
    <row r="124" spans="1:6" x14ac:dyDescent="0.3">
      <c r="A124" s="21"/>
      <c r="B124" s="21"/>
      <c r="C124" s="21"/>
      <c r="D124" s="21"/>
      <c r="E124" s="21"/>
      <c r="F124" s="21"/>
    </row>
    <row r="125" spans="1:6" x14ac:dyDescent="0.3">
      <c r="A125" s="21"/>
      <c r="B125" s="21"/>
      <c r="C125" s="21"/>
      <c r="D125" s="21"/>
      <c r="E125" s="21"/>
      <c r="F125" s="21"/>
    </row>
    <row r="126" spans="1:6" x14ac:dyDescent="0.3">
      <c r="A126" s="21"/>
      <c r="B126" s="21"/>
      <c r="C126" s="21"/>
      <c r="D126" s="21"/>
      <c r="E126" s="21"/>
      <c r="F126" s="21"/>
    </row>
    <row r="127" spans="1:6" x14ac:dyDescent="0.3">
      <c r="A127" s="21"/>
      <c r="B127" s="21"/>
      <c r="C127" s="21"/>
      <c r="D127" s="21"/>
      <c r="E127" s="21"/>
      <c r="F127" s="21"/>
    </row>
    <row r="128" spans="1:6" x14ac:dyDescent="0.3">
      <c r="A128" s="21"/>
      <c r="B128" s="21"/>
      <c r="C128" s="21"/>
      <c r="D128" s="21"/>
      <c r="E128" s="21"/>
      <c r="F128" s="21"/>
    </row>
    <row r="129" spans="1:6" x14ac:dyDescent="0.3">
      <c r="A129" s="21"/>
      <c r="B129" s="21"/>
      <c r="C129" s="21"/>
      <c r="D129" s="21"/>
      <c r="E129" s="21"/>
      <c r="F129" s="21"/>
    </row>
    <row r="130" spans="1:6" x14ac:dyDescent="0.3">
      <c r="A130" s="21"/>
      <c r="B130" s="21"/>
      <c r="C130" s="21"/>
      <c r="D130" s="21"/>
      <c r="E130" s="21"/>
      <c r="F130" s="21"/>
    </row>
    <row r="131" spans="1:6" x14ac:dyDescent="0.3">
      <c r="A131" s="21"/>
      <c r="B131" s="21"/>
      <c r="C131" s="21"/>
      <c r="D131" s="21"/>
      <c r="E131" s="21"/>
      <c r="F131" s="21"/>
    </row>
    <row r="132" spans="1:6" x14ac:dyDescent="0.3">
      <c r="A132" s="21"/>
      <c r="B132" s="21"/>
      <c r="C132" s="21"/>
      <c r="D132" s="21"/>
      <c r="E132" s="21"/>
      <c r="F132" s="21"/>
    </row>
    <row r="133" spans="1:6" x14ac:dyDescent="0.3">
      <c r="A133" s="21"/>
      <c r="B133" s="21"/>
      <c r="C133" s="21"/>
      <c r="D133" s="21"/>
      <c r="E133" s="21"/>
      <c r="F133" s="21"/>
    </row>
    <row r="134" spans="1:6" x14ac:dyDescent="0.3">
      <c r="A134" s="21"/>
      <c r="B134" s="21"/>
      <c r="C134" s="21"/>
      <c r="D134" s="21"/>
      <c r="E134" s="21"/>
      <c r="F134" s="21"/>
    </row>
    <row r="135" spans="1:6" x14ac:dyDescent="0.3">
      <c r="A135" s="21"/>
      <c r="B135" s="21"/>
      <c r="C135" s="21"/>
      <c r="D135" s="21"/>
      <c r="E135" s="21"/>
      <c r="F135" s="21"/>
    </row>
    <row r="136" spans="1:6" x14ac:dyDescent="0.3">
      <c r="A136" s="21"/>
      <c r="B136" s="21"/>
      <c r="C136" s="21"/>
      <c r="D136" s="21"/>
      <c r="E136" s="21"/>
      <c r="F136" s="21"/>
    </row>
    <row r="137" spans="1:6" x14ac:dyDescent="0.3">
      <c r="A137" s="21"/>
      <c r="B137" s="21"/>
      <c r="C137" s="21"/>
      <c r="D137" s="21"/>
      <c r="E137" s="21"/>
      <c r="F137" s="21"/>
    </row>
    <row r="138" spans="1:6" x14ac:dyDescent="0.3">
      <c r="A138" s="21"/>
      <c r="B138" s="21"/>
      <c r="C138" s="21"/>
      <c r="D138" s="21"/>
      <c r="E138" s="21"/>
      <c r="F138" s="21"/>
    </row>
    <row r="139" spans="1:6" x14ac:dyDescent="0.3">
      <c r="A139" s="21"/>
      <c r="B139" s="21"/>
      <c r="C139" s="21"/>
      <c r="D139" s="21"/>
      <c r="E139" s="21"/>
      <c r="F139" s="21"/>
    </row>
    <row r="140" spans="1:6" x14ac:dyDescent="0.3">
      <c r="A140" s="21"/>
      <c r="B140" s="21"/>
      <c r="C140" s="21"/>
      <c r="D140" s="21"/>
      <c r="E140" s="21"/>
      <c r="F140" s="21"/>
    </row>
    <row r="141" spans="1:6" x14ac:dyDescent="0.3">
      <c r="A141" s="21"/>
      <c r="B141" s="21"/>
      <c r="C141" s="21"/>
      <c r="D141" s="21"/>
      <c r="E141" s="21"/>
      <c r="F141" s="21"/>
    </row>
    <row r="142" spans="1:6" x14ac:dyDescent="0.3">
      <c r="A142" s="21"/>
      <c r="B142" s="21"/>
      <c r="C142" s="21"/>
      <c r="D142" s="21"/>
      <c r="E142" s="21"/>
      <c r="F142" s="21"/>
    </row>
    <row r="143" spans="1:6" x14ac:dyDescent="0.3">
      <c r="A143" s="21"/>
      <c r="B143" s="21"/>
      <c r="C143" s="21"/>
      <c r="D143" s="21"/>
      <c r="E143" s="21"/>
      <c r="F143" s="21"/>
    </row>
    <row r="144" spans="1:6" x14ac:dyDescent="0.3">
      <c r="A144" s="21"/>
      <c r="B144" s="21"/>
      <c r="C144" s="21"/>
      <c r="D144" s="21"/>
      <c r="E144" s="21"/>
      <c r="F144" s="21"/>
    </row>
    <row r="145" spans="1:6" x14ac:dyDescent="0.3">
      <c r="A145" s="21"/>
      <c r="B145" s="21"/>
      <c r="C145" s="21"/>
      <c r="D145" s="21"/>
      <c r="E145" s="21"/>
      <c r="F145" s="21"/>
    </row>
    <row r="146" spans="1:6" x14ac:dyDescent="0.3">
      <c r="A146" s="21"/>
      <c r="B146" s="21"/>
      <c r="C146" s="21"/>
      <c r="D146" s="21"/>
      <c r="E146" s="21"/>
      <c r="F146" s="21"/>
    </row>
    <row r="147" spans="1:6" x14ac:dyDescent="0.3">
      <c r="A147" s="21"/>
      <c r="B147" s="21"/>
      <c r="C147" s="21"/>
      <c r="D147" s="21"/>
      <c r="E147" s="21"/>
      <c r="F147" s="21"/>
    </row>
    <row r="148" spans="1:6" x14ac:dyDescent="0.3">
      <c r="A148" s="21"/>
      <c r="B148" s="21"/>
      <c r="C148" s="21"/>
      <c r="D148" s="21"/>
      <c r="E148" s="21"/>
      <c r="F148" s="21"/>
    </row>
    <row r="149" spans="1:6" x14ac:dyDescent="0.3">
      <c r="A149" s="21"/>
      <c r="B149" s="21"/>
      <c r="C149" s="21"/>
      <c r="D149" s="21"/>
      <c r="E149" s="21"/>
      <c r="F149" s="21"/>
    </row>
    <row r="150" spans="1:6" x14ac:dyDescent="0.3">
      <c r="A150" s="21"/>
      <c r="B150" s="21"/>
      <c r="C150" s="21"/>
      <c r="D150" s="21"/>
      <c r="E150" s="21"/>
      <c r="F150" s="21"/>
    </row>
    <row r="151" spans="1:6" x14ac:dyDescent="0.3">
      <c r="A151" s="21"/>
      <c r="B151" s="21"/>
      <c r="C151" s="21"/>
      <c r="D151" s="21"/>
      <c r="E151" s="21"/>
      <c r="F151" s="21"/>
    </row>
    <row r="152" spans="1:6" x14ac:dyDescent="0.3">
      <c r="A152" s="21"/>
      <c r="B152" s="21"/>
      <c r="C152" s="21"/>
      <c r="D152" s="21"/>
      <c r="E152" s="21"/>
      <c r="F152" s="21"/>
    </row>
    <row r="153" spans="1:6" x14ac:dyDescent="0.3">
      <c r="A153" s="21"/>
      <c r="B153" s="21"/>
      <c r="C153" s="21"/>
      <c r="D153" s="21"/>
      <c r="E153" s="21"/>
      <c r="F153" s="21"/>
    </row>
    <row r="154" spans="1:6" x14ac:dyDescent="0.3">
      <c r="A154" s="21"/>
      <c r="B154" s="21"/>
      <c r="C154" s="21"/>
      <c r="D154" s="21"/>
      <c r="E154" s="21"/>
      <c r="F154" s="21"/>
    </row>
    <row r="155" spans="1:6" x14ac:dyDescent="0.3">
      <c r="A155" s="21"/>
      <c r="B155" s="21"/>
      <c r="C155" s="21"/>
      <c r="D155" s="21"/>
      <c r="E155" s="21"/>
      <c r="F155" s="21"/>
    </row>
    <row r="156" spans="1:6" x14ac:dyDescent="0.3">
      <c r="A156" s="21"/>
      <c r="B156" s="21"/>
      <c r="C156" s="21"/>
      <c r="D156" s="21"/>
      <c r="E156" s="21"/>
      <c r="F156" s="21"/>
    </row>
  </sheetData>
  <sheetProtection algorithmName="SHA-512" hashValue="z/YUe5Ah1IG34g/BQ4EjDJchfgPaEdKbNgfQLKGnEYnxNQ17wG59tjCIgy+rBjYuArMk5935piDmEU8zgxO8Vw==" saltValue="giPGZjkhlYT23xrBAMY1YA==" spinCount="100000" sheet="1" objects="1" selectLockedCells="1" selectUnlockedCells="1"/>
  <mergeCells count="1">
    <mergeCell ref="A1:F1"/>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2FA2B-8CDF-42FB-AA29-1CE94BD9E854}">
  <sheetPr>
    <tabColor rgb="FFC5CED9"/>
  </sheetPr>
  <dimension ref="A1:U58"/>
  <sheetViews>
    <sheetView showGridLines="0" tabSelected="1" zoomScale="80" zoomScaleNormal="80" workbookViewId="0">
      <selection activeCell="D6" sqref="D6:H6"/>
    </sheetView>
  </sheetViews>
  <sheetFormatPr defaultColWidth="9.109375" defaultRowHeight="14.4" x14ac:dyDescent="0.3"/>
  <cols>
    <col min="1" max="1" width="6.6640625" style="3" customWidth="1"/>
    <col min="2" max="2" width="30.6640625" style="3" customWidth="1"/>
    <col min="3" max="3" width="0.88671875" style="3" customWidth="1"/>
    <col min="4" max="4" width="30.6640625" style="3" customWidth="1"/>
    <col min="5" max="5" width="0.88671875" style="3" customWidth="1"/>
    <col min="6" max="6" width="21.33203125" style="3" customWidth="1"/>
    <col min="7" max="7" width="0.88671875" style="3" customWidth="1"/>
    <col min="8" max="8" width="33.6640625" style="3" customWidth="1"/>
    <col min="9" max="9" width="6.6640625" style="3" customWidth="1"/>
    <col min="10" max="10" width="9.109375" style="3" customWidth="1"/>
    <col min="11" max="11" width="15.88671875" style="3" customWidth="1"/>
    <col min="12" max="16384" width="9.109375" style="3"/>
  </cols>
  <sheetData>
    <row r="1" spans="1:13" ht="61.5" customHeight="1" x14ac:dyDescent="0.3">
      <c r="A1" s="253" t="s">
        <v>1989</v>
      </c>
      <c r="B1" s="254"/>
      <c r="C1" s="193"/>
      <c r="D1" s="193"/>
      <c r="E1" s="193"/>
      <c r="F1" s="193"/>
      <c r="G1" s="193"/>
      <c r="H1" s="193"/>
      <c r="I1" s="193"/>
    </row>
    <row r="2" spans="1:13" ht="35.25" customHeight="1" x14ac:dyDescent="0.3">
      <c r="A2" s="256" t="s">
        <v>1942</v>
      </c>
      <c r="B2" s="256"/>
      <c r="C2" s="256"/>
      <c r="D2" s="256"/>
      <c r="E2" s="256"/>
      <c r="F2" s="256"/>
      <c r="G2" s="256"/>
      <c r="H2" s="256"/>
      <c r="I2" s="256"/>
    </row>
    <row r="3" spans="1:13" ht="4.95" customHeight="1" x14ac:dyDescent="0.3">
      <c r="A3" s="69"/>
      <c r="B3" s="69"/>
      <c r="C3" s="69"/>
      <c r="D3" s="69"/>
      <c r="E3" s="69"/>
      <c r="F3" s="69"/>
      <c r="G3" s="69"/>
      <c r="H3" s="69"/>
      <c r="I3" s="69"/>
    </row>
    <row r="4" spans="1:13" ht="24.75" customHeight="1" x14ac:dyDescent="0.35">
      <c r="A4" s="69"/>
      <c r="B4" s="70" t="s">
        <v>1941</v>
      </c>
      <c r="C4" s="70"/>
      <c r="D4" s="71"/>
      <c r="E4" s="71"/>
      <c r="F4" s="71"/>
      <c r="G4" s="71"/>
      <c r="H4" s="71"/>
      <c r="I4" s="69"/>
    </row>
    <row r="5" spans="1:13" ht="4.95" customHeight="1" x14ac:dyDescent="0.35">
      <c r="A5" s="69"/>
      <c r="B5" s="70"/>
      <c r="C5" s="70"/>
      <c r="D5" s="71"/>
      <c r="E5" s="71"/>
      <c r="F5" s="71"/>
      <c r="G5" s="71"/>
      <c r="H5" s="71"/>
      <c r="I5" s="69"/>
    </row>
    <row r="6" spans="1:13" ht="24.75" customHeight="1" x14ac:dyDescent="0.35">
      <c r="A6" s="69"/>
      <c r="B6" s="177" t="s">
        <v>1867</v>
      </c>
      <c r="C6" s="70"/>
      <c r="D6" s="258"/>
      <c r="E6" s="258"/>
      <c r="F6" s="258"/>
      <c r="G6" s="258"/>
      <c r="H6" s="258"/>
      <c r="I6" s="69"/>
      <c r="M6" s="72"/>
    </row>
    <row r="7" spans="1:13" ht="4.95" customHeight="1" x14ac:dyDescent="0.35">
      <c r="A7" s="69"/>
      <c r="B7" s="177"/>
      <c r="C7" s="70"/>
      <c r="D7" s="71"/>
      <c r="E7" s="71"/>
      <c r="F7" s="71"/>
      <c r="G7" s="71"/>
      <c r="H7" s="71"/>
      <c r="I7" s="69"/>
    </row>
    <row r="8" spans="1:13" ht="24.75" customHeight="1" x14ac:dyDescent="0.35">
      <c r="A8" s="69"/>
      <c r="B8" s="177" t="s">
        <v>26</v>
      </c>
      <c r="C8" s="70"/>
      <c r="D8" s="258"/>
      <c r="E8" s="258"/>
      <c r="F8" s="258"/>
      <c r="G8" s="258"/>
      <c r="H8" s="258"/>
      <c r="I8" s="69"/>
    </row>
    <row r="9" spans="1:13" ht="4.95" customHeight="1" x14ac:dyDescent="0.35">
      <c r="A9" s="69"/>
      <c r="B9" s="177"/>
      <c r="C9" s="70"/>
      <c r="D9" s="71"/>
      <c r="E9" s="71"/>
      <c r="F9" s="71"/>
      <c r="G9" s="71"/>
      <c r="H9" s="71"/>
      <c r="I9" s="69"/>
    </row>
    <row r="10" spans="1:13" ht="24.75" customHeight="1" x14ac:dyDescent="0.35">
      <c r="A10" s="69"/>
      <c r="B10" s="177" t="s">
        <v>25</v>
      </c>
      <c r="C10" s="70"/>
      <c r="D10" s="258"/>
      <c r="E10" s="258"/>
      <c r="F10" s="258"/>
      <c r="G10" s="258"/>
      <c r="H10" s="258"/>
      <c r="I10" s="69"/>
    </row>
    <row r="11" spans="1:13" ht="4.95" customHeight="1" x14ac:dyDescent="0.3">
      <c r="A11" s="69"/>
      <c r="B11" s="178"/>
      <c r="C11" s="69"/>
      <c r="D11" s="69"/>
      <c r="E11" s="69"/>
      <c r="F11" s="69"/>
      <c r="G11" s="69"/>
      <c r="H11" s="69"/>
      <c r="I11" s="69"/>
    </row>
    <row r="12" spans="1:13" ht="24.75" customHeight="1" x14ac:dyDescent="0.35">
      <c r="A12" s="69"/>
      <c r="B12" s="177" t="s">
        <v>11</v>
      </c>
      <c r="C12" s="70"/>
      <c r="D12" s="258"/>
      <c r="E12" s="258"/>
      <c r="F12" s="258"/>
      <c r="G12" s="258"/>
      <c r="H12" s="258"/>
      <c r="I12" s="69"/>
    </row>
    <row r="13" spans="1:13" ht="4.95" customHeight="1" x14ac:dyDescent="0.35">
      <c r="A13" s="69"/>
      <c r="B13" s="177"/>
      <c r="C13" s="70"/>
      <c r="D13" s="71"/>
      <c r="E13" s="71"/>
      <c r="F13" s="71"/>
      <c r="G13" s="71"/>
      <c r="H13" s="71"/>
      <c r="I13" s="69"/>
    </row>
    <row r="14" spans="1:13" ht="24.75" customHeight="1" x14ac:dyDescent="0.35">
      <c r="A14" s="69"/>
      <c r="B14" s="177" t="s">
        <v>13</v>
      </c>
      <c r="C14" s="70"/>
      <c r="D14" s="258"/>
      <c r="E14" s="258"/>
      <c r="F14" s="259"/>
      <c r="G14" s="259"/>
      <c r="H14" s="259"/>
      <c r="I14" s="69"/>
    </row>
    <row r="15" spans="1:13" ht="4.95" customHeight="1" x14ac:dyDescent="0.35">
      <c r="A15" s="69"/>
      <c r="B15" s="177"/>
      <c r="C15" s="70"/>
      <c r="D15" s="71"/>
      <c r="E15" s="71"/>
      <c r="F15" s="71"/>
      <c r="G15" s="71"/>
      <c r="H15" s="71"/>
      <c r="I15" s="69"/>
    </row>
    <row r="16" spans="1:13" ht="24.75" customHeight="1" x14ac:dyDescent="0.35">
      <c r="A16" s="69"/>
      <c r="B16" s="177" t="s">
        <v>12</v>
      </c>
      <c r="C16" s="70"/>
      <c r="D16" s="260" t="str">
        <f>_xlfn.IFNA(VLOOKUP(LEFT(D14,5),Table5[],2,FALSE), "-")</f>
        <v>-</v>
      </c>
      <c r="E16" s="260"/>
      <c r="F16" s="260"/>
      <c r="G16" s="260"/>
      <c r="H16" s="260"/>
      <c r="I16" s="69"/>
    </row>
    <row r="17" spans="1:21" ht="4.95" customHeight="1" x14ac:dyDescent="0.35">
      <c r="A17" s="69"/>
      <c r="B17" s="177"/>
      <c r="C17" s="70"/>
      <c r="D17" s="71"/>
      <c r="E17" s="71"/>
      <c r="F17" s="71"/>
      <c r="G17" s="71"/>
      <c r="H17" s="71"/>
      <c r="I17" s="69"/>
    </row>
    <row r="18" spans="1:21" ht="24.75" customHeight="1" x14ac:dyDescent="0.35">
      <c r="A18" s="69"/>
      <c r="B18" s="177" t="s">
        <v>29</v>
      </c>
      <c r="C18" s="70"/>
      <c r="D18" s="260" t="str">
        <f>_xlfn.IFNA(VLOOKUP(LEFT(D14,5),Table5[],3,FALSE), "-")</f>
        <v>-</v>
      </c>
      <c r="E18" s="260"/>
      <c r="F18" s="260"/>
      <c r="G18" s="260"/>
      <c r="H18" s="260"/>
      <c r="I18" s="69"/>
    </row>
    <row r="19" spans="1:21" ht="25.2" customHeight="1" x14ac:dyDescent="0.35">
      <c r="A19" s="69"/>
      <c r="B19" s="70"/>
      <c r="C19" s="70"/>
      <c r="D19" s="71"/>
      <c r="E19" s="71"/>
      <c r="F19" s="71"/>
      <c r="G19" s="71"/>
      <c r="H19" s="71"/>
      <c r="I19" s="69"/>
    </row>
    <row r="20" spans="1:21" ht="37.950000000000003" customHeight="1" x14ac:dyDescent="0.3">
      <c r="A20" s="257" t="s">
        <v>1943</v>
      </c>
      <c r="B20" s="257"/>
      <c r="C20" s="257"/>
      <c r="D20" s="257"/>
      <c r="E20" s="257"/>
      <c r="F20" s="257"/>
      <c r="G20" s="257"/>
      <c r="H20" s="257"/>
      <c r="I20" s="257"/>
      <c r="K20" s="73"/>
      <c r="M20" s="74"/>
      <c r="N20" s="74"/>
      <c r="O20" s="74"/>
      <c r="P20" s="74"/>
      <c r="Q20" s="74"/>
      <c r="R20" s="74"/>
      <c r="S20" s="74"/>
      <c r="T20" s="74"/>
      <c r="U20" s="74"/>
    </row>
    <row r="21" spans="1:21" s="73" customFormat="1" ht="25.2" customHeight="1" x14ac:dyDescent="0.3">
      <c r="A21" s="255" t="s">
        <v>1949</v>
      </c>
      <c r="B21" s="255"/>
      <c r="C21" s="255"/>
      <c r="D21" s="255"/>
      <c r="E21" s="255"/>
      <c r="F21" s="255"/>
      <c r="G21" s="255"/>
      <c r="H21" s="255"/>
      <c r="I21" s="255"/>
      <c r="K21" s="3"/>
      <c r="M21" s="3"/>
      <c r="N21" s="75"/>
      <c r="O21" s="75"/>
      <c r="P21" s="75"/>
      <c r="Q21" s="75"/>
      <c r="R21" s="75"/>
      <c r="S21" s="75"/>
      <c r="T21" s="75"/>
      <c r="U21" s="3"/>
    </row>
    <row r="22" spans="1:21" ht="25.2" customHeight="1" x14ac:dyDescent="0.3">
      <c r="A22" s="69"/>
      <c r="B22" s="158" t="s">
        <v>1957</v>
      </c>
      <c r="C22" s="158"/>
      <c r="D22" s="176" t="s">
        <v>683</v>
      </c>
      <c r="E22" s="176"/>
      <c r="F22" s="158" t="s">
        <v>684</v>
      </c>
      <c r="G22" s="158"/>
      <c r="H22" s="158" t="s">
        <v>1944</v>
      </c>
      <c r="I22" s="69"/>
    </row>
    <row r="23" spans="1:21" ht="25.2" customHeight="1" x14ac:dyDescent="0.3">
      <c r="A23" s="69"/>
      <c r="B23" s="157"/>
      <c r="C23" s="158"/>
      <c r="D23" s="159"/>
      <c r="E23" s="160"/>
      <c r="F23" s="157"/>
      <c r="G23" s="161"/>
      <c r="H23" s="162"/>
      <c r="I23" s="69"/>
    </row>
    <row r="24" spans="1:21" ht="4.95" customHeight="1" x14ac:dyDescent="0.3">
      <c r="A24" s="69"/>
      <c r="B24" s="158"/>
      <c r="C24" s="158"/>
      <c r="D24" s="163"/>
      <c r="E24" s="163"/>
      <c r="F24" s="161"/>
      <c r="G24" s="161"/>
      <c r="H24" s="161"/>
      <c r="I24" s="69"/>
    </row>
    <row r="25" spans="1:21" ht="25.2" customHeight="1" x14ac:dyDescent="0.3">
      <c r="A25" s="69"/>
      <c r="B25" s="157"/>
      <c r="C25" s="158"/>
      <c r="D25" s="159"/>
      <c r="E25" s="160"/>
      <c r="F25" s="157"/>
      <c r="G25" s="161"/>
      <c r="H25" s="157"/>
      <c r="I25" s="69"/>
    </row>
    <row r="26" spans="1:21" ht="4.95" customHeight="1" x14ac:dyDescent="0.3">
      <c r="A26" s="69"/>
      <c r="B26" s="158"/>
      <c r="C26" s="158"/>
      <c r="D26" s="163"/>
      <c r="E26" s="163"/>
      <c r="F26" s="161"/>
      <c r="G26" s="161"/>
      <c r="H26" s="161"/>
      <c r="I26" s="69"/>
    </row>
    <row r="27" spans="1:21" ht="25.2" customHeight="1" x14ac:dyDescent="0.3">
      <c r="A27" s="69"/>
      <c r="B27" s="157"/>
      <c r="C27" s="158"/>
      <c r="D27" s="159"/>
      <c r="E27" s="160"/>
      <c r="F27" s="157"/>
      <c r="G27" s="161"/>
      <c r="H27" s="157"/>
      <c r="I27" s="69"/>
    </row>
    <row r="28" spans="1:21" ht="4.95" customHeight="1" x14ac:dyDescent="0.3">
      <c r="A28" s="69"/>
      <c r="B28" s="164"/>
      <c r="C28" s="164"/>
      <c r="D28" s="164"/>
      <c r="E28" s="164"/>
      <c r="F28" s="161"/>
      <c r="G28" s="161"/>
      <c r="H28" s="161"/>
      <c r="I28" s="69"/>
    </row>
    <row r="29" spans="1:21" ht="25.2" customHeight="1" x14ac:dyDescent="0.3">
      <c r="A29" s="76"/>
      <c r="B29" s="157"/>
      <c r="C29" s="158"/>
      <c r="D29" s="159"/>
      <c r="E29" s="160"/>
      <c r="F29" s="157"/>
      <c r="G29" s="161"/>
      <c r="H29" s="157"/>
      <c r="I29" s="76"/>
    </row>
    <row r="30" spans="1:21" s="78" customFormat="1" ht="4.95" customHeight="1" x14ac:dyDescent="0.3">
      <c r="A30" s="77"/>
      <c r="B30" s="165"/>
      <c r="C30" s="165"/>
      <c r="D30" s="165"/>
      <c r="E30" s="165"/>
      <c r="F30" s="165"/>
      <c r="G30" s="165"/>
      <c r="H30" s="165"/>
      <c r="I30" s="77"/>
      <c r="M30" s="3"/>
      <c r="N30" s="3"/>
      <c r="O30" s="3"/>
      <c r="P30" s="3"/>
      <c r="Q30" s="3"/>
      <c r="R30" s="3"/>
      <c r="S30" s="3"/>
      <c r="T30" s="3"/>
      <c r="U30" s="3"/>
    </row>
    <row r="31" spans="1:21" ht="25.2" customHeight="1" x14ac:dyDescent="0.3">
      <c r="A31" s="69"/>
      <c r="B31" s="157"/>
      <c r="C31" s="158"/>
      <c r="D31" s="159"/>
      <c r="E31" s="160"/>
      <c r="F31" s="157"/>
      <c r="G31" s="161"/>
      <c r="H31" s="157"/>
      <c r="I31" s="69"/>
    </row>
    <row r="32" spans="1:21" ht="24.9" customHeight="1" x14ac:dyDescent="0.3">
      <c r="A32" s="69"/>
      <c r="B32" s="79"/>
      <c r="C32" s="79"/>
      <c r="D32" s="79"/>
      <c r="E32" s="79"/>
      <c r="F32" s="69"/>
      <c r="G32" s="69"/>
      <c r="H32" s="69"/>
      <c r="I32" s="69"/>
    </row>
    <row r="33" spans="2:12" ht="30" customHeight="1" x14ac:dyDescent="0.35">
      <c r="B33" s="58"/>
      <c r="C33" s="58"/>
      <c r="D33" s="58"/>
      <c r="E33" s="58"/>
      <c r="F33" s="6"/>
      <c r="G33" s="6"/>
      <c r="H33" s="59"/>
    </row>
    <row r="34" spans="2:12" ht="4.95" customHeight="1" x14ac:dyDescent="0.35">
      <c r="B34" s="59"/>
      <c r="C34" s="59"/>
      <c r="D34" s="59"/>
      <c r="E34" s="59"/>
      <c r="F34" s="6"/>
      <c r="G34" s="6"/>
      <c r="H34" s="59"/>
    </row>
    <row r="35" spans="2:12" ht="30" customHeight="1" x14ac:dyDescent="0.35">
      <c r="B35" s="60"/>
      <c r="C35" s="60"/>
      <c r="D35" s="61"/>
      <c r="E35" s="61"/>
      <c r="F35" s="80"/>
      <c r="G35" s="80"/>
      <c r="H35" s="62"/>
    </row>
    <row r="36" spans="2:12" ht="4.95" customHeight="1" x14ac:dyDescent="0.35">
      <c r="B36" s="81"/>
      <c r="C36" s="81"/>
      <c r="D36" s="82"/>
      <c r="E36" s="82"/>
      <c r="F36" s="6"/>
      <c r="G36" s="6"/>
      <c r="H36" s="83"/>
    </row>
    <row r="37" spans="2:12" ht="24.75" customHeight="1" x14ac:dyDescent="0.35">
      <c r="B37" s="80"/>
      <c r="C37" s="80"/>
      <c r="D37" s="80"/>
      <c r="E37" s="80"/>
      <c r="F37" s="6"/>
      <c r="G37" s="6"/>
      <c r="H37" s="84"/>
      <c r="L37" s="72"/>
    </row>
    <row r="38" spans="2:12" ht="4.95" customHeight="1" x14ac:dyDescent="0.35">
      <c r="B38" s="81"/>
      <c r="C38" s="81"/>
      <c r="D38" s="82"/>
      <c r="E38" s="82"/>
      <c r="F38" s="6"/>
      <c r="G38" s="6"/>
      <c r="H38" s="83"/>
      <c r="L38" s="72"/>
    </row>
    <row r="39" spans="2:12" ht="24.75" customHeight="1" x14ac:dyDescent="0.35">
      <c r="B39" s="80"/>
      <c r="C39" s="80"/>
      <c r="D39" s="80"/>
      <c r="E39" s="80"/>
      <c r="F39" s="6"/>
      <c r="G39" s="6"/>
      <c r="H39" s="84"/>
      <c r="L39" s="72"/>
    </row>
    <row r="40" spans="2:12" ht="4.95" customHeight="1" x14ac:dyDescent="0.35">
      <c r="B40" s="81"/>
      <c r="C40" s="81"/>
      <c r="D40" s="82"/>
      <c r="E40" s="82"/>
      <c r="F40" s="6"/>
      <c r="G40" s="6"/>
      <c r="H40" s="83"/>
      <c r="L40" s="72"/>
    </row>
    <row r="41" spans="2:12" ht="24.75" customHeight="1" x14ac:dyDescent="0.35">
      <c r="B41" s="80"/>
      <c r="C41" s="80"/>
      <c r="D41" s="80"/>
      <c r="E41" s="80"/>
      <c r="F41" s="6"/>
      <c r="G41" s="6"/>
      <c r="H41" s="84"/>
    </row>
    <row r="42" spans="2:12" ht="4.95" customHeight="1" x14ac:dyDescent="0.35">
      <c r="B42" s="85"/>
      <c r="C42" s="85"/>
      <c r="D42" s="86"/>
      <c r="E42" s="86"/>
      <c r="F42" s="6"/>
      <c r="G42" s="6"/>
      <c r="H42" s="83"/>
    </row>
    <row r="43" spans="2:12" ht="24.75" customHeight="1" x14ac:dyDescent="0.35">
      <c r="B43" s="80"/>
      <c r="C43" s="80"/>
      <c r="D43" s="80"/>
      <c r="E43" s="80"/>
      <c r="F43" s="6"/>
      <c r="G43" s="6"/>
      <c r="H43" s="84"/>
    </row>
    <row r="44" spans="2:12" ht="4.95" customHeight="1" x14ac:dyDescent="0.35">
      <c r="B44" s="85"/>
      <c r="C44" s="85"/>
      <c r="D44" s="86"/>
      <c r="E44" s="86"/>
      <c r="F44" s="6"/>
      <c r="G44" s="6"/>
      <c r="H44" s="83"/>
    </row>
    <row r="45" spans="2:12" ht="24.75" customHeight="1" x14ac:dyDescent="0.35">
      <c r="B45" s="80"/>
      <c r="C45" s="80"/>
      <c r="D45" s="80"/>
      <c r="E45" s="80"/>
      <c r="F45" s="6"/>
      <c r="G45" s="6"/>
      <c r="H45" s="84"/>
    </row>
    <row r="46" spans="2:12" ht="4.95" customHeight="1" x14ac:dyDescent="0.35">
      <c r="B46" s="85"/>
      <c r="C46" s="85"/>
      <c r="D46" s="86"/>
      <c r="E46" s="86"/>
      <c r="F46" s="6"/>
      <c r="G46" s="6"/>
      <c r="H46" s="83"/>
    </row>
    <row r="47" spans="2:12" ht="24.75" customHeight="1" x14ac:dyDescent="0.35">
      <c r="B47" s="80"/>
      <c r="C47" s="80"/>
      <c r="D47" s="80"/>
      <c r="E47" s="80"/>
      <c r="F47" s="6"/>
      <c r="G47" s="6"/>
      <c r="H47" s="84"/>
    </row>
    <row r="48" spans="2:12" ht="4.95" customHeight="1" x14ac:dyDescent="0.35">
      <c r="B48" s="85"/>
      <c r="C48" s="85"/>
      <c r="D48" s="86"/>
      <c r="E48" s="86"/>
      <c r="F48" s="6"/>
      <c r="G48" s="6"/>
      <c r="H48" s="83"/>
    </row>
    <row r="49" spans="2:8" ht="24.75" customHeight="1" x14ac:dyDescent="0.35">
      <c r="B49" s="80"/>
      <c r="C49" s="80"/>
      <c r="D49" s="80"/>
      <c r="E49" s="80"/>
      <c r="F49" s="6"/>
      <c r="G49" s="6"/>
      <c r="H49" s="84"/>
    </row>
    <row r="50" spans="2:8" ht="4.5" customHeight="1" x14ac:dyDescent="0.35">
      <c r="B50" s="87"/>
      <c r="C50" s="87"/>
      <c r="D50" s="88"/>
      <c r="E50" s="88"/>
      <c r="F50" s="6"/>
      <c r="G50" s="6"/>
      <c r="H50" s="83"/>
    </row>
    <row r="51" spans="2:8" ht="24.75" customHeight="1" x14ac:dyDescent="0.35">
      <c r="B51" s="80"/>
      <c r="C51" s="80"/>
      <c r="D51" s="80"/>
      <c r="E51" s="80"/>
      <c r="F51" s="6"/>
      <c r="G51" s="6"/>
      <c r="H51" s="84"/>
    </row>
    <row r="52" spans="2:8" ht="4.5" customHeight="1" x14ac:dyDescent="0.35">
      <c r="B52" s="87"/>
      <c r="C52" s="87"/>
      <c r="D52" s="88"/>
      <c r="E52" s="88"/>
      <c r="F52" s="6"/>
      <c r="G52" s="6"/>
      <c r="H52" s="83"/>
    </row>
    <row r="53" spans="2:8" ht="24.75" customHeight="1" x14ac:dyDescent="0.35">
      <c r="B53" s="80"/>
      <c r="C53" s="80"/>
      <c r="D53" s="80"/>
      <c r="E53" s="80"/>
      <c r="F53" s="6"/>
      <c r="G53" s="6"/>
      <c r="H53" s="84"/>
    </row>
    <row r="54" spans="2:8" ht="4.5" customHeight="1" x14ac:dyDescent="0.35">
      <c r="B54" s="87"/>
      <c r="C54" s="87"/>
      <c r="D54" s="88"/>
      <c r="E54" s="88"/>
      <c r="F54" s="6"/>
      <c r="G54" s="6"/>
      <c r="H54" s="83"/>
    </row>
    <row r="55" spans="2:8" ht="24.75" customHeight="1" x14ac:dyDescent="0.35">
      <c r="B55" s="80"/>
      <c r="C55" s="80"/>
      <c r="D55" s="80"/>
      <c r="E55" s="80"/>
      <c r="F55" s="6"/>
      <c r="G55" s="6"/>
      <c r="H55" s="84"/>
    </row>
    <row r="56" spans="2:8" ht="4.5" customHeight="1" x14ac:dyDescent="0.35">
      <c r="B56" s="87"/>
      <c r="C56" s="87"/>
      <c r="D56" s="88"/>
      <c r="E56" s="88"/>
      <c r="F56" s="6"/>
      <c r="G56" s="6"/>
      <c r="H56" s="83"/>
    </row>
    <row r="57" spans="2:8" ht="24.75" customHeight="1" x14ac:dyDescent="0.35">
      <c r="B57" s="80"/>
      <c r="C57" s="80"/>
      <c r="D57" s="80"/>
      <c r="E57" s="80"/>
      <c r="F57" s="6"/>
      <c r="G57" s="6"/>
      <c r="H57" s="84"/>
    </row>
    <row r="58" spans="2:8" ht="9.75" customHeight="1" x14ac:dyDescent="0.3">
      <c r="B58" s="89"/>
      <c r="C58" s="89"/>
      <c r="D58" s="89"/>
      <c r="E58" s="89"/>
    </row>
  </sheetData>
  <sheetProtection algorithmName="SHA-512" hashValue="aSrvG3Q8Ev6ZOtjD5TclCY9Ap84l/ggELUx1pdbXyS0zmxG/91UhAp9v4w3j3OtYW7ZEaVO5iSf0yg+ygJ2BOA==" saltValue="rNXeK+zCBfTMYWGdj+IK2A==" spinCount="100000" sheet="1" selectLockedCells="1"/>
  <mergeCells count="11">
    <mergeCell ref="A1:B1"/>
    <mergeCell ref="A21:I21"/>
    <mergeCell ref="A2:I2"/>
    <mergeCell ref="A20:I20"/>
    <mergeCell ref="D6:H6"/>
    <mergeCell ref="D12:H12"/>
    <mergeCell ref="D14:H14"/>
    <mergeCell ref="D16:H16"/>
    <mergeCell ref="D18:H18"/>
    <mergeCell ref="D8:H8"/>
    <mergeCell ref="D10:H10"/>
  </mergeCell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xWindow="417" yWindow="594" count="2">
        <x14:dataValidation type="list" errorStyle="information" allowBlank="1" showInputMessage="1" showErrorMessage="1" errorTitle="Audit Period" error="Please select an audit period from the drop down list." promptTitle="Select Audit Period" prompt="Select audit period from the drop down list." xr:uid="{B27ABCAD-07F7-4F35-9BF3-0C67ACFE135B}">
          <x14:formula1>
            <xm:f>'Drop Down Lists'!$G$2:$G$5</xm:f>
          </x14:formula1>
          <xm:sqref>D8:H8</xm:sqref>
        </x14:dataValidation>
        <x14:dataValidation type="list" errorStyle="information" allowBlank="1" showInputMessage="1" showErrorMessage="1" errorTitle="Entity Name" error="Please check spelling and ensure you enter your entity name as it appears in the drop down list." promptTitle="Select Entity Name" prompt="Begin typing and select entity name from the drop down list." xr:uid="{2D679365-AB7F-49DB-BE38-A58BE29A7D65}">
          <x14:formula1>
            <xm:f>'Drop Down Lists'!$E$2:$E$1589</xm:f>
          </x14:formula1>
          <xm:sqref>D6:H6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98544-5BC2-40DE-9B3A-895BFAB37C52}">
  <sheetPr>
    <tabColor rgb="FF566880"/>
  </sheetPr>
  <dimension ref="A1:P119"/>
  <sheetViews>
    <sheetView showGridLines="0" topLeftCell="A3" zoomScale="60" zoomScaleNormal="60" workbookViewId="0">
      <pane xSplit="2" ySplit="6" topLeftCell="C9" activePane="bottomRight" state="frozen"/>
      <selection activeCell="A3" sqref="A3"/>
      <selection pane="topRight" activeCell="C3" sqref="C3"/>
      <selection pane="bottomLeft" activeCell="A9" sqref="A9"/>
      <selection pane="bottomRight" activeCell="D7" sqref="D7"/>
    </sheetView>
  </sheetViews>
  <sheetFormatPr defaultColWidth="8.88671875" defaultRowHeight="24" customHeight="1" x14ac:dyDescent="0.3"/>
  <cols>
    <col min="1" max="1" width="7.88671875" style="5" customWidth="1"/>
    <col min="2" max="2" width="59.109375" style="110" bestFit="1" customWidth="1"/>
    <col min="3" max="14" width="22.6640625" style="5" customWidth="1"/>
    <col min="15" max="15" width="23.6640625" style="5" customWidth="1"/>
    <col min="16" max="16" width="5.6640625" style="5" customWidth="1"/>
    <col min="17" max="17" width="28.5546875" style="5" bestFit="1" customWidth="1"/>
    <col min="18" max="16384" width="8.88671875" style="5"/>
  </cols>
  <sheetData>
    <row r="1" spans="1:16" s="78" customFormat="1" ht="18.75" hidden="1" customHeight="1" x14ac:dyDescent="0.3">
      <c r="A1" s="173"/>
      <c r="B1" s="174" t="str">
        <f>_xlfn.CONCAT("Local Government Name:  ",'Entity Information'!D6)</f>
        <v xml:space="preserve">Local Government Name:  </v>
      </c>
      <c r="C1" s="261" t="s">
        <v>1956</v>
      </c>
      <c r="D1" s="261"/>
      <c r="E1" s="261"/>
      <c r="F1" s="261"/>
      <c r="G1" s="261"/>
      <c r="H1" s="261"/>
      <c r="I1" s="261"/>
      <c r="J1" s="261"/>
      <c r="K1" s="261"/>
      <c r="L1" s="261"/>
      <c r="M1" s="261"/>
      <c r="N1" s="261"/>
      <c r="O1" s="175"/>
      <c r="P1" s="173"/>
    </row>
    <row r="2" spans="1:16" s="78" customFormat="1" ht="18.75" hidden="1" customHeight="1" x14ac:dyDescent="0.3">
      <c r="A2" s="173"/>
      <c r="B2" s="174" t="str">
        <f>_xlfn.CONCAT("Report Period:  ",TEXT('Entity Information'!D8,"mmmm dd"),", ",'Entity Information'!D10)</f>
        <v xml:space="preserve">Report Period:  January 00, </v>
      </c>
      <c r="C2" s="261"/>
      <c r="D2" s="261"/>
      <c r="E2" s="261"/>
      <c r="F2" s="261"/>
      <c r="G2" s="261"/>
      <c r="H2" s="261"/>
      <c r="I2" s="261"/>
      <c r="J2" s="261"/>
      <c r="K2" s="261"/>
      <c r="L2" s="261"/>
      <c r="M2" s="261"/>
      <c r="N2" s="261"/>
      <c r="O2" s="175"/>
      <c r="P2" s="173"/>
    </row>
    <row r="3" spans="1:16" s="78" customFormat="1" ht="49.5" customHeight="1" x14ac:dyDescent="0.3">
      <c r="A3" s="197" t="s">
        <v>1990</v>
      </c>
      <c r="B3" s="196"/>
      <c r="C3" s="261"/>
      <c r="D3" s="261"/>
      <c r="E3" s="261"/>
      <c r="F3" s="261"/>
      <c r="G3" s="261"/>
      <c r="H3" s="261"/>
      <c r="I3" s="261"/>
      <c r="J3" s="261"/>
      <c r="K3" s="261"/>
      <c r="L3" s="261"/>
      <c r="M3" s="261"/>
      <c r="N3" s="261"/>
      <c r="O3" s="196"/>
      <c r="P3" s="196"/>
    </row>
    <row r="4" spans="1:16" s="78" customFormat="1" ht="40.200000000000003" customHeight="1" x14ac:dyDescent="0.3">
      <c r="A4" s="93"/>
      <c r="B4" s="37" t="s">
        <v>1955</v>
      </c>
      <c r="C4" s="94"/>
      <c r="D4" s="94"/>
      <c r="E4" s="94"/>
      <c r="F4" s="94"/>
      <c r="G4" s="94"/>
      <c r="H4" s="94"/>
      <c r="I4" s="94"/>
      <c r="J4" s="94"/>
      <c r="K4" s="94"/>
      <c r="L4" s="94"/>
      <c r="M4" s="94"/>
      <c r="N4" s="94"/>
      <c r="O4" s="94"/>
      <c r="P4" s="93"/>
    </row>
    <row r="5" spans="1:16" s="96" customFormat="1" ht="24.75" customHeight="1" x14ac:dyDescent="0.3">
      <c r="A5" s="95"/>
      <c r="B5" s="95"/>
      <c r="C5" s="95"/>
      <c r="D5" s="95"/>
      <c r="E5" s="95"/>
      <c r="F5" s="95"/>
      <c r="G5" s="95"/>
      <c r="H5" s="95"/>
      <c r="I5" s="95"/>
      <c r="J5" s="95"/>
      <c r="K5" s="95"/>
      <c r="L5" s="95"/>
      <c r="M5" s="95"/>
      <c r="N5" s="95"/>
      <c r="O5" s="95"/>
      <c r="P5" s="95"/>
    </row>
    <row r="6" spans="1:16" s="78" customFormat="1" ht="39" customHeight="1" thickBot="1" x14ac:dyDescent="0.35">
      <c r="A6" s="97"/>
      <c r="B6" s="67" t="s">
        <v>1945</v>
      </c>
      <c r="C6" s="166" t="s">
        <v>24</v>
      </c>
      <c r="D6" s="167"/>
      <c r="E6" s="167"/>
      <c r="F6" s="168"/>
      <c r="G6" s="169"/>
      <c r="H6" s="169"/>
      <c r="I6" s="169"/>
      <c r="J6" s="169"/>
      <c r="K6" s="169"/>
      <c r="L6" s="169"/>
      <c r="M6" s="169"/>
      <c r="N6" s="169"/>
      <c r="O6" s="98"/>
      <c r="P6" s="99"/>
    </row>
    <row r="7" spans="1:16" s="102" customFormat="1" ht="39.75" customHeight="1" thickTop="1" x14ac:dyDescent="0.3">
      <c r="A7" s="100"/>
      <c r="B7" s="92" t="s">
        <v>1946</v>
      </c>
      <c r="C7" s="170" t="s">
        <v>24</v>
      </c>
      <c r="D7" s="171"/>
      <c r="E7" s="171"/>
      <c r="F7" s="172"/>
      <c r="G7" s="171"/>
      <c r="H7" s="171"/>
      <c r="I7" s="171"/>
      <c r="J7" s="171"/>
      <c r="K7" s="171"/>
      <c r="L7" s="171"/>
      <c r="M7" s="171"/>
      <c r="N7" s="171"/>
      <c r="O7" s="101" t="s">
        <v>1868</v>
      </c>
      <c r="P7" s="100"/>
    </row>
    <row r="8" spans="1:16" s="96" customFormat="1" ht="10.199999999999999" customHeight="1" x14ac:dyDescent="0.3">
      <c r="A8" s="103"/>
      <c r="B8" s="103"/>
      <c r="C8" s="103"/>
      <c r="D8" s="103"/>
      <c r="E8" s="103"/>
      <c r="F8" s="103"/>
      <c r="G8" s="103"/>
      <c r="H8" s="103"/>
      <c r="I8" s="103"/>
      <c r="J8" s="103"/>
      <c r="K8" s="103"/>
      <c r="L8" s="103"/>
      <c r="M8" s="103"/>
      <c r="N8" s="103"/>
      <c r="O8" s="103"/>
      <c r="P8" s="103"/>
    </row>
    <row r="9" spans="1:16" s="96" customFormat="1" ht="19.95" customHeight="1" x14ac:dyDescent="0.3"/>
    <row r="10" spans="1:16" s="78" customFormat="1" ht="40.200000000000003" customHeight="1" x14ac:dyDescent="0.3">
      <c r="A10" s="104"/>
      <c r="B10" s="36" t="s">
        <v>22</v>
      </c>
      <c r="C10" s="23"/>
      <c r="D10" s="23"/>
      <c r="E10" s="23"/>
      <c r="F10" s="23"/>
      <c r="G10" s="23"/>
      <c r="H10" s="23"/>
      <c r="I10" s="23"/>
      <c r="J10" s="23"/>
      <c r="K10" s="23"/>
      <c r="L10" s="23"/>
      <c r="M10" s="23"/>
      <c r="N10" s="23"/>
      <c r="O10" s="25"/>
      <c r="P10" s="105"/>
    </row>
    <row r="11" spans="1:16" ht="25.2" customHeight="1" x14ac:dyDescent="0.3">
      <c r="A11" s="47"/>
      <c r="B11" s="48"/>
      <c r="C11" s="49"/>
      <c r="D11" s="49"/>
      <c r="E11" s="49"/>
      <c r="F11" s="49"/>
      <c r="G11" s="49"/>
      <c r="H11" s="49"/>
      <c r="I11" s="49"/>
      <c r="J11" s="49"/>
      <c r="K11" s="49"/>
      <c r="L11" s="49"/>
      <c r="M11" s="49"/>
      <c r="N11" s="49"/>
      <c r="O11" s="49"/>
      <c r="P11" s="49"/>
    </row>
    <row r="12" spans="1:16" ht="30" customHeight="1" thickBot="1" x14ac:dyDescent="0.35">
      <c r="A12" s="47"/>
      <c r="B12" s="8" t="s">
        <v>1921</v>
      </c>
      <c r="C12" s="111"/>
      <c r="D12" s="111"/>
      <c r="E12" s="111"/>
      <c r="F12" s="111"/>
      <c r="G12" s="111"/>
      <c r="H12" s="111"/>
      <c r="I12" s="111"/>
      <c r="J12" s="111"/>
      <c r="K12" s="111"/>
      <c r="L12" s="111"/>
      <c r="M12" s="111"/>
      <c r="N12" s="111"/>
      <c r="O12" s="112"/>
      <c r="P12" s="47"/>
    </row>
    <row r="13" spans="1:16" ht="25.2" customHeight="1" thickBot="1" x14ac:dyDescent="0.35">
      <c r="A13" s="47"/>
      <c r="B13" s="29" t="s">
        <v>0</v>
      </c>
      <c r="C13" s="113"/>
      <c r="D13" s="113"/>
      <c r="E13" s="113"/>
      <c r="F13" s="113"/>
      <c r="G13" s="113"/>
      <c r="H13" s="113"/>
      <c r="I13" s="113"/>
      <c r="J13" s="113"/>
      <c r="K13" s="113"/>
      <c r="L13" s="113"/>
      <c r="M13" s="113"/>
      <c r="N13" s="113"/>
      <c r="O13" s="114">
        <f t="shared" ref="O13:O19" si="0">SUM(C13:N13)</f>
        <v>0</v>
      </c>
      <c r="P13" s="47"/>
    </row>
    <row r="14" spans="1:16" ht="25.2" customHeight="1" thickBot="1" x14ac:dyDescent="0.35">
      <c r="A14" s="47"/>
      <c r="B14" s="30" t="s">
        <v>1</v>
      </c>
      <c r="C14" s="115"/>
      <c r="D14" s="115"/>
      <c r="E14" s="115"/>
      <c r="F14" s="115"/>
      <c r="G14" s="115"/>
      <c r="H14" s="115"/>
      <c r="I14" s="115"/>
      <c r="J14" s="115"/>
      <c r="K14" s="115"/>
      <c r="L14" s="115"/>
      <c r="M14" s="115"/>
      <c r="N14" s="115"/>
      <c r="O14" s="114">
        <f t="shared" si="0"/>
        <v>0</v>
      </c>
      <c r="P14" s="47"/>
    </row>
    <row r="15" spans="1:16" ht="25.2" customHeight="1" thickBot="1" x14ac:dyDescent="0.35">
      <c r="A15" s="47"/>
      <c r="B15" s="29" t="s">
        <v>2</v>
      </c>
      <c r="C15" s="113"/>
      <c r="D15" s="113"/>
      <c r="E15" s="113"/>
      <c r="F15" s="113"/>
      <c r="G15" s="113"/>
      <c r="H15" s="113"/>
      <c r="I15" s="113"/>
      <c r="J15" s="113"/>
      <c r="K15" s="113"/>
      <c r="L15" s="113"/>
      <c r="M15" s="113"/>
      <c r="N15" s="113"/>
      <c r="O15" s="114">
        <f t="shared" si="0"/>
        <v>0</v>
      </c>
      <c r="P15" s="47"/>
    </row>
    <row r="16" spans="1:16" ht="25.2" customHeight="1" thickBot="1" x14ac:dyDescent="0.35">
      <c r="A16" s="47"/>
      <c r="B16" s="30" t="s">
        <v>704</v>
      </c>
      <c r="C16" s="115"/>
      <c r="D16" s="115"/>
      <c r="E16" s="115"/>
      <c r="F16" s="115"/>
      <c r="G16" s="115"/>
      <c r="H16" s="115"/>
      <c r="I16" s="115"/>
      <c r="J16" s="115"/>
      <c r="K16" s="115"/>
      <c r="L16" s="115"/>
      <c r="M16" s="115"/>
      <c r="N16" s="115"/>
      <c r="O16" s="114">
        <f t="shared" si="0"/>
        <v>0</v>
      </c>
      <c r="P16" s="47"/>
    </row>
    <row r="17" spans="1:16" ht="25.2" customHeight="1" thickBot="1" x14ac:dyDescent="0.35">
      <c r="A17" s="47"/>
      <c r="B17" s="29" t="s">
        <v>691</v>
      </c>
      <c r="C17" s="113"/>
      <c r="D17" s="113"/>
      <c r="E17" s="113"/>
      <c r="F17" s="113"/>
      <c r="G17" s="113"/>
      <c r="H17" s="113"/>
      <c r="I17" s="113"/>
      <c r="J17" s="113"/>
      <c r="K17" s="113"/>
      <c r="L17" s="113"/>
      <c r="M17" s="113"/>
      <c r="N17" s="113"/>
      <c r="O17" s="114">
        <f t="shared" si="0"/>
        <v>0</v>
      </c>
      <c r="P17" s="47"/>
    </row>
    <row r="18" spans="1:16" ht="25.2" customHeight="1" thickBot="1" x14ac:dyDescent="0.35">
      <c r="A18" s="47"/>
      <c r="B18" s="30" t="s">
        <v>692</v>
      </c>
      <c r="C18" s="115"/>
      <c r="D18" s="115"/>
      <c r="E18" s="115"/>
      <c r="F18" s="115"/>
      <c r="G18" s="115"/>
      <c r="H18" s="115"/>
      <c r="I18" s="115"/>
      <c r="J18" s="115"/>
      <c r="K18" s="115"/>
      <c r="L18" s="115"/>
      <c r="M18" s="115"/>
      <c r="N18" s="115"/>
      <c r="O18" s="114">
        <f t="shared" si="0"/>
        <v>0</v>
      </c>
      <c r="P18" s="47"/>
    </row>
    <row r="19" spans="1:16" ht="25.2" customHeight="1" x14ac:dyDescent="0.3">
      <c r="A19" s="47"/>
      <c r="B19" s="32" t="s">
        <v>3</v>
      </c>
      <c r="C19" s="116"/>
      <c r="D19" s="116"/>
      <c r="E19" s="116"/>
      <c r="F19" s="116"/>
      <c r="G19" s="116"/>
      <c r="H19" s="116"/>
      <c r="I19" s="116"/>
      <c r="J19" s="116"/>
      <c r="K19" s="116"/>
      <c r="L19" s="116"/>
      <c r="M19" s="116"/>
      <c r="N19" s="116"/>
      <c r="O19" s="117">
        <f t="shared" si="0"/>
        <v>0</v>
      </c>
      <c r="P19" s="47"/>
    </row>
    <row r="20" spans="1:16" ht="25.2" customHeight="1" x14ac:dyDescent="0.3">
      <c r="A20" s="47"/>
      <c r="B20" s="48" t="s">
        <v>1869</v>
      </c>
      <c r="C20" s="114">
        <f>SUM(C13:C19)</f>
        <v>0</v>
      </c>
      <c r="D20" s="114">
        <f t="shared" ref="D20:O20" si="1">SUM(D13:D19)</f>
        <v>0</v>
      </c>
      <c r="E20" s="114">
        <f t="shared" si="1"/>
        <v>0</v>
      </c>
      <c r="F20" s="114">
        <f t="shared" si="1"/>
        <v>0</v>
      </c>
      <c r="G20" s="114">
        <f t="shared" si="1"/>
        <v>0</v>
      </c>
      <c r="H20" s="114">
        <f t="shared" si="1"/>
        <v>0</v>
      </c>
      <c r="I20" s="114">
        <f t="shared" si="1"/>
        <v>0</v>
      </c>
      <c r="J20" s="114">
        <f t="shared" si="1"/>
        <v>0</v>
      </c>
      <c r="K20" s="114">
        <f t="shared" si="1"/>
        <v>0</v>
      </c>
      <c r="L20" s="114">
        <f t="shared" si="1"/>
        <v>0</v>
      </c>
      <c r="M20" s="114">
        <f t="shared" si="1"/>
        <v>0</v>
      </c>
      <c r="N20" s="114">
        <f t="shared" si="1"/>
        <v>0</v>
      </c>
      <c r="O20" s="114">
        <f t="shared" si="1"/>
        <v>0</v>
      </c>
      <c r="P20" s="51"/>
    </row>
    <row r="21" spans="1:16" ht="25.2" customHeight="1" x14ac:dyDescent="0.3">
      <c r="A21" s="47"/>
      <c r="B21" s="56" t="s">
        <v>693</v>
      </c>
      <c r="C21" s="118"/>
      <c r="D21" s="118"/>
      <c r="E21" s="118"/>
      <c r="F21" s="118"/>
      <c r="G21" s="118"/>
      <c r="H21" s="118"/>
      <c r="I21" s="118"/>
      <c r="J21" s="118"/>
      <c r="K21" s="118"/>
      <c r="L21" s="118"/>
      <c r="M21" s="118"/>
      <c r="N21" s="118"/>
      <c r="O21" s="119">
        <f>IF(O20&lt;&gt;0, "-", 0)</f>
        <v>0</v>
      </c>
      <c r="P21" s="52"/>
    </row>
    <row r="22" spans="1:16" ht="30" customHeight="1" thickBot="1" x14ac:dyDescent="0.35">
      <c r="A22" s="47"/>
      <c r="B22" s="8" t="s">
        <v>1972</v>
      </c>
      <c r="C22" s="120"/>
      <c r="D22" s="121"/>
      <c r="E22" s="121"/>
      <c r="F22" s="121"/>
      <c r="G22" s="121"/>
      <c r="H22" s="121"/>
      <c r="I22" s="121"/>
      <c r="J22" s="121"/>
      <c r="K22" s="121"/>
      <c r="L22" s="121"/>
      <c r="M22" s="121"/>
      <c r="N22" s="121"/>
      <c r="O22" s="112"/>
      <c r="P22" s="47"/>
    </row>
    <row r="23" spans="1:16" ht="25.2" customHeight="1" thickBot="1" x14ac:dyDescent="0.35">
      <c r="A23" s="47"/>
      <c r="B23" s="7" t="s">
        <v>705</v>
      </c>
      <c r="C23" s="113"/>
      <c r="D23" s="113"/>
      <c r="E23" s="113"/>
      <c r="F23" s="113"/>
      <c r="G23" s="113"/>
      <c r="H23" s="113"/>
      <c r="I23" s="113"/>
      <c r="J23" s="113"/>
      <c r="K23" s="113"/>
      <c r="L23" s="113"/>
      <c r="M23" s="113"/>
      <c r="N23" s="113"/>
      <c r="O23" s="114">
        <f>SUM(C23:N23)</f>
        <v>0</v>
      </c>
      <c r="P23" s="47"/>
    </row>
    <row r="24" spans="1:16" ht="25.2" customHeight="1" x14ac:dyDescent="0.3">
      <c r="A24" s="47"/>
      <c r="B24" s="33" t="s">
        <v>702</v>
      </c>
      <c r="C24" s="122"/>
      <c r="D24" s="122"/>
      <c r="E24" s="122"/>
      <c r="F24" s="122"/>
      <c r="G24" s="122"/>
      <c r="H24" s="122"/>
      <c r="I24" s="122"/>
      <c r="J24" s="122"/>
      <c r="K24" s="122"/>
      <c r="L24" s="122"/>
      <c r="M24" s="122"/>
      <c r="N24" s="122"/>
      <c r="O24" s="117">
        <f>SUM(C24:N24)</f>
        <v>0</v>
      </c>
      <c r="P24" s="47"/>
    </row>
    <row r="25" spans="1:16" ht="25.2" customHeight="1" x14ac:dyDescent="0.3">
      <c r="A25" s="47"/>
      <c r="B25" s="48" t="s">
        <v>1973</v>
      </c>
      <c r="C25" s="114">
        <f>SUM(C23:C24)</f>
        <v>0</v>
      </c>
      <c r="D25" s="114">
        <f t="shared" ref="D25:O25" si="2">SUM(D23:D24)</f>
        <v>0</v>
      </c>
      <c r="E25" s="114">
        <f t="shared" si="2"/>
        <v>0</v>
      </c>
      <c r="F25" s="114">
        <f t="shared" si="2"/>
        <v>0</v>
      </c>
      <c r="G25" s="114">
        <f t="shared" si="2"/>
        <v>0</v>
      </c>
      <c r="H25" s="114">
        <f t="shared" si="2"/>
        <v>0</v>
      </c>
      <c r="I25" s="114">
        <f t="shared" si="2"/>
        <v>0</v>
      </c>
      <c r="J25" s="114">
        <f t="shared" si="2"/>
        <v>0</v>
      </c>
      <c r="K25" s="114">
        <f t="shared" si="2"/>
        <v>0</v>
      </c>
      <c r="L25" s="114">
        <f t="shared" si="2"/>
        <v>0</v>
      </c>
      <c r="M25" s="114">
        <f t="shared" si="2"/>
        <v>0</v>
      </c>
      <c r="N25" s="114">
        <f t="shared" si="2"/>
        <v>0</v>
      </c>
      <c r="O25" s="114">
        <f t="shared" si="2"/>
        <v>0</v>
      </c>
      <c r="P25" s="51"/>
    </row>
    <row r="26" spans="1:16" ht="25.2" customHeight="1" x14ac:dyDescent="0.3">
      <c r="A26" s="47"/>
      <c r="B26" s="56" t="s">
        <v>693</v>
      </c>
      <c r="C26" s="118"/>
      <c r="D26" s="118"/>
      <c r="E26" s="118"/>
      <c r="F26" s="118"/>
      <c r="G26" s="118"/>
      <c r="H26" s="118"/>
      <c r="I26" s="118"/>
      <c r="J26" s="118"/>
      <c r="K26" s="118"/>
      <c r="L26" s="118"/>
      <c r="M26" s="118"/>
      <c r="N26" s="118"/>
      <c r="O26" s="119">
        <f>IF(O25&lt;&gt;0, "-", 0)</f>
        <v>0</v>
      </c>
      <c r="P26" s="52"/>
    </row>
    <row r="27" spans="1:16" ht="30" customHeight="1" thickBot="1" x14ac:dyDescent="0.35">
      <c r="A27" s="47"/>
      <c r="B27" s="8" t="s">
        <v>1922</v>
      </c>
      <c r="C27" s="121"/>
      <c r="D27" s="121"/>
      <c r="E27" s="121"/>
      <c r="F27" s="121"/>
      <c r="G27" s="121"/>
      <c r="H27" s="121"/>
      <c r="I27" s="121"/>
      <c r="J27" s="121"/>
      <c r="K27" s="121"/>
      <c r="L27" s="121"/>
      <c r="M27" s="121"/>
      <c r="N27" s="121"/>
      <c r="O27" s="112"/>
      <c r="P27" s="47"/>
    </row>
    <row r="28" spans="1:16" ht="25.2" customHeight="1" thickBot="1" x14ac:dyDescent="0.35">
      <c r="A28" s="47"/>
      <c r="B28" s="29" t="s">
        <v>706</v>
      </c>
      <c r="C28" s="113"/>
      <c r="D28" s="113"/>
      <c r="E28" s="113"/>
      <c r="F28" s="113"/>
      <c r="G28" s="113"/>
      <c r="H28" s="113"/>
      <c r="I28" s="113"/>
      <c r="J28" s="113"/>
      <c r="K28" s="113"/>
      <c r="L28" s="113"/>
      <c r="M28" s="113"/>
      <c r="N28" s="113"/>
      <c r="O28" s="114">
        <f t="shared" ref="O28:O32" si="3">SUM(C28:N28)</f>
        <v>0</v>
      </c>
      <c r="P28" s="47"/>
    </row>
    <row r="29" spans="1:16" ht="25.2" customHeight="1" thickBot="1" x14ac:dyDescent="0.35">
      <c r="A29" s="47"/>
      <c r="B29" s="30" t="s">
        <v>707</v>
      </c>
      <c r="C29" s="115"/>
      <c r="D29" s="115"/>
      <c r="E29" s="115"/>
      <c r="F29" s="115"/>
      <c r="G29" s="115"/>
      <c r="H29" s="115"/>
      <c r="I29" s="115"/>
      <c r="J29" s="115"/>
      <c r="K29" s="115"/>
      <c r="L29" s="115"/>
      <c r="M29" s="115"/>
      <c r="N29" s="115"/>
      <c r="O29" s="114">
        <f t="shared" si="3"/>
        <v>0</v>
      </c>
      <c r="P29" s="47"/>
    </row>
    <row r="30" spans="1:16" ht="25.2" customHeight="1" thickBot="1" x14ac:dyDescent="0.35">
      <c r="A30" s="47"/>
      <c r="B30" s="29" t="s">
        <v>708</v>
      </c>
      <c r="C30" s="113"/>
      <c r="D30" s="113"/>
      <c r="E30" s="113"/>
      <c r="F30" s="113"/>
      <c r="G30" s="113"/>
      <c r="H30" s="113"/>
      <c r="I30" s="113"/>
      <c r="J30" s="113"/>
      <c r="K30" s="113"/>
      <c r="L30" s="113"/>
      <c r="M30" s="113"/>
      <c r="N30" s="113"/>
      <c r="O30" s="114">
        <f t="shared" si="3"/>
        <v>0</v>
      </c>
      <c r="P30" s="47"/>
    </row>
    <row r="31" spans="1:16" ht="25.2" customHeight="1" thickBot="1" x14ac:dyDescent="0.35">
      <c r="A31" s="47"/>
      <c r="B31" s="30" t="s">
        <v>4</v>
      </c>
      <c r="C31" s="115"/>
      <c r="D31" s="115"/>
      <c r="E31" s="115"/>
      <c r="F31" s="115"/>
      <c r="G31" s="115"/>
      <c r="H31" s="115"/>
      <c r="I31" s="115"/>
      <c r="J31" s="115"/>
      <c r="K31" s="115"/>
      <c r="L31" s="115"/>
      <c r="M31" s="115"/>
      <c r="N31" s="115"/>
      <c r="O31" s="114">
        <f t="shared" si="3"/>
        <v>0</v>
      </c>
      <c r="P31" s="47"/>
    </row>
    <row r="32" spans="1:16" ht="25.2" customHeight="1" x14ac:dyDescent="0.3">
      <c r="A32" s="47"/>
      <c r="B32" s="32" t="s">
        <v>709</v>
      </c>
      <c r="C32" s="116"/>
      <c r="D32" s="116"/>
      <c r="E32" s="116"/>
      <c r="F32" s="116"/>
      <c r="G32" s="116"/>
      <c r="H32" s="116"/>
      <c r="I32" s="116"/>
      <c r="J32" s="116"/>
      <c r="K32" s="116"/>
      <c r="L32" s="116"/>
      <c r="M32" s="116"/>
      <c r="N32" s="116"/>
      <c r="O32" s="117">
        <f t="shared" si="3"/>
        <v>0</v>
      </c>
      <c r="P32" s="47"/>
    </row>
    <row r="33" spans="1:16" ht="25.2" customHeight="1" x14ac:dyDescent="0.3">
      <c r="A33" s="47"/>
      <c r="B33" s="48" t="s">
        <v>1870</v>
      </c>
      <c r="C33" s="114">
        <f>SUM(C28:C32)</f>
        <v>0</v>
      </c>
      <c r="D33" s="114">
        <f t="shared" ref="D33:O33" si="4">SUM(D28:D32)</f>
        <v>0</v>
      </c>
      <c r="E33" s="114">
        <f t="shared" si="4"/>
        <v>0</v>
      </c>
      <c r="F33" s="114">
        <f t="shared" si="4"/>
        <v>0</v>
      </c>
      <c r="G33" s="114">
        <f t="shared" si="4"/>
        <v>0</v>
      </c>
      <c r="H33" s="114">
        <f t="shared" si="4"/>
        <v>0</v>
      </c>
      <c r="I33" s="114">
        <f t="shared" si="4"/>
        <v>0</v>
      </c>
      <c r="J33" s="114">
        <f t="shared" si="4"/>
        <v>0</v>
      </c>
      <c r="K33" s="114">
        <f t="shared" si="4"/>
        <v>0</v>
      </c>
      <c r="L33" s="114">
        <f t="shared" si="4"/>
        <v>0</v>
      </c>
      <c r="M33" s="114">
        <f t="shared" si="4"/>
        <v>0</v>
      </c>
      <c r="N33" s="114">
        <f t="shared" si="4"/>
        <v>0</v>
      </c>
      <c r="O33" s="114">
        <f t="shared" si="4"/>
        <v>0</v>
      </c>
      <c r="P33" s="50"/>
    </row>
    <row r="34" spans="1:16" ht="25.2" customHeight="1" x14ac:dyDescent="0.3">
      <c r="A34" s="47"/>
      <c r="B34" s="56" t="s">
        <v>693</v>
      </c>
      <c r="C34" s="118"/>
      <c r="D34" s="118"/>
      <c r="E34" s="118"/>
      <c r="F34" s="118"/>
      <c r="G34" s="118"/>
      <c r="H34" s="118"/>
      <c r="I34" s="118"/>
      <c r="J34" s="118"/>
      <c r="K34" s="118"/>
      <c r="L34" s="118"/>
      <c r="M34" s="118"/>
      <c r="N34" s="118"/>
      <c r="O34" s="119">
        <f>IF(O33&lt;&gt;0, "-", 0)</f>
        <v>0</v>
      </c>
      <c r="P34" s="52"/>
    </row>
    <row r="35" spans="1:16" ht="30" customHeight="1" thickBot="1" x14ac:dyDescent="0.35">
      <c r="A35" s="47"/>
      <c r="B35" s="8" t="s">
        <v>1939</v>
      </c>
      <c r="C35" s="121"/>
      <c r="D35" s="121"/>
      <c r="E35" s="121"/>
      <c r="F35" s="121"/>
      <c r="G35" s="121"/>
      <c r="H35" s="121"/>
      <c r="I35" s="121"/>
      <c r="J35" s="121"/>
      <c r="K35" s="121"/>
      <c r="L35" s="121"/>
      <c r="M35" s="121"/>
      <c r="N35" s="121"/>
      <c r="O35" s="112"/>
      <c r="P35" s="47"/>
    </row>
    <row r="36" spans="1:16" ht="25.2" customHeight="1" thickBot="1" x14ac:dyDescent="0.35">
      <c r="A36" s="47"/>
      <c r="B36" s="41" t="s">
        <v>1929</v>
      </c>
      <c r="C36" s="113"/>
      <c r="D36" s="113"/>
      <c r="E36" s="113"/>
      <c r="F36" s="113"/>
      <c r="G36" s="113"/>
      <c r="H36" s="113"/>
      <c r="I36" s="113"/>
      <c r="J36" s="113"/>
      <c r="K36" s="113"/>
      <c r="L36" s="113"/>
      <c r="M36" s="113"/>
      <c r="N36" s="113"/>
      <c r="O36" s="114">
        <f>SUM(C36:N36)</f>
        <v>0</v>
      </c>
      <c r="P36" s="47"/>
    </row>
    <row r="37" spans="1:16" ht="25.2" customHeight="1" thickBot="1" x14ac:dyDescent="0.35">
      <c r="A37" s="47"/>
      <c r="B37" s="42" t="s">
        <v>1930</v>
      </c>
      <c r="C37" s="115"/>
      <c r="D37" s="115"/>
      <c r="E37" s="115"/>
      <c r="F37" s="115"/>
      <c r="G37" s="115"/>
      <c r="H37" s="115"/>
      <c r="I37" s="115"/>
      <c r="J37" s="115"/>
      <c r="K37" s="115"/>
      <c r="L37" s="115"/>
      <c r="M37" s="115"/>
      <c r="N37" s="115"/>
      <c r="O37" s="114">
        <f>SUM(C37:N37)</f>
        <v>0</v>
      </c>
      <c r="P37" s="47"/>
    </row>
    <row r="38" spans="1:16" ht="25.2" customHeight="1" x14ac:dyDescent="0.3">
      <c r="A38" s="47"/>
      <c r="B38" s="40" t="s">
        <v>21</v>
      </c>
      <c r="C38" s="116"/>
      <c r="D38" s="116"/>
      <c r="E38" s="116"/>
      <c r="F38" s="116"/>
      <c r="G38" s="116"/>
      <c r="H38" s="116"/>
      <c r="I38" s="116"/>
      <c r="J38" s="116"/>
      <c r="K38" s="116"/>
      <c r="L38" s="116"/>
      <c r="M38" s="116"/>
      <c r="N38" s="116"/>
      <c r="O38" s="117">
        <f>SUM(C38:N38)</f>
        <v>0</v>
      </c>
      <c r="P38" s="47"/>
    </row>
    <row r="39" spans="1:16" ht="25.2" customHeight="1" x14ac:dyDescent="0.3">
      <c r="A39" s="47"/>
      <c r="B39" s="48" t="s">
        <v>1968</v>
      </c>
      <c r="C39" s="114">
        <f>SUM(C36:C38)</f>
        <v>0</v>
      </c>
      <c r="D39" s="114">
        <f t="shared" ref="D39:O39" si="5">SUM(D36:D38)</f>
        <v>0</v>
      </c>
      <c r="E39" s="114">
        <f t="shared" si="5"/>
        <v>0</v>
      </c>
      <c r="F39" s="114">
        <f t="shared" si="5"/>
        <v>0</v>
      </c>
      <c r="G39" s="114">
        <f t="shared" si="5"/>
        <v>0</v>
      </c>
      <c r="H39" s="114">
        <f t="shared" si="5"/>
        <v>0</v>
      </c>
      <c r="I39" s="114">
        <f t="shared" si="5"/>
        <v>0</v>
      </c>
      <c r="J39" s="114">
        <f t="shared" si="5"/>
        <v>0</v>
      </c>
      <c r="K39" s="114">
        <f t="shared" si="5"/>
        <v>0</v>
      </c>
      <c r="L39" s="114">
        <f t="shared" si="5"/>
        <v>0</v>
      </c>
      <c r="M39" s="114">
        <f t="shared" si="5"/>
        <v>0</v>
      </c>
      <c r="N39" s="114">
        <f t="shared" si="5"/>
        <v>0</v>
      </c>
      <c r="O39" s="114">
        <f t="shared" si="5"/>
        <v>0</v>
      </c>
      <c r="P39" s="47"/>
    </row>
    <row r="40" spans="1:16" ht="25.2" customHeight="1" x14ac:dyDescent="0.3">
      <c r="A40" s="47"/>
      <c r="B40" s="57" t="s">
        <v>693</v>
      </c>
      <c r="C40" s="118"/>
      <c r="D40" s="123"/>
      <c r="E40" s="123"/>
      <c r="F40" s="123"/>
      <c r="G40" s="123"/>
      <c r="H40" s="123"/>
      <c r="I40" s="123"/>
      <c r="J40" s="123"/>
      <c r="K40" s="123"/>
      <c r="L40" s="123"/>
      <c r="M40" s="123"/>
      <c r="N40" s="123"/>
      <c r="O40" s="124">
        <f>IF(O39&lt;&gt;0, "-", 0)</f>
        <v>0</v>
      </c>
      <c r="P40" s="52"/>
    </row>
    <row r="41" spans="1:16" ht="30" customHeight="1" thickBot="1" x14ac:dyDescent="0.35">
      <c r="A41" s="47"/>
      <c r="B41" s="8" t="s">
        <v>1924</v>
      </c>
      <c r="C41" s="121"/>
      <c r="D41" s="121"/>
      <c r="E41" s="121"/>
      <c r="F41" s="121"/>
      <c r="G41" s="121"/>
      <c r="H41" s="121"/>
      <c r="I41" s="121"/>
      <c r="J41" s="121"/>
      <c r="K41" s="121"/>
      <c r="L41" s="121"/>
      <c r="M41" s="121"/>
      <c r="N41" s="121"/>
      <c r="O41" s="112"/>
      <c r="P41" s="47"/>
    </row>
    <row r="42" spans="1:16" ht="25.2" customHeight="1" thickBot="1" x14ac:dyDescent="0.35">
      <c r="A42" s="47"/>
      <c r="B42" s="29" t="s">
        <v>712</v>
      </c>
      <c r="C42" s="113"/>
      <c r="D42" s="113"/>
      <c r="E42" s="113"/>
      <c r="F42" s="113"/>
      <c r="G42" s="113"/>
      <c r="H42" s="113"/>
      <c r="I42" s="113"/>
      <c r="J42" s="113"/>
      <c r="K42" s="113"/>
      <c r="L42" s="113"/>
      <c r="M42" s="113"/>
      <c r="N42" s="113"/>
      <c r="O42" s="114">
        <f t="shared" ref="O42:O50" si="6">SUM(C42:N42)</f>
        <v>0</v>
      </c>
      <c r="P42" s="47"/>
    </row>
    <row r="43" spans="1:16" ht="25.2" customHeight="1" thickBot="1" x14ac:dyDescent="0.35">
      <c r="A43" s="47"/>
      <c r="B43" s="30" t="s">
        <v>5</v>
      </c>
      <c r="C43" s="115"/>
      <c r="D43" s="115"/>
      <c r="E43" s="115"/>
      <c r="F43" s="115"/>
      <c r="G43" s="115"/>
      <c r="H43" s="115"/>
      <c r="I43" s="115"/>
      <c r="J43" s="115"/>
      <c r="K43" s="115"/>
      <c r="L43" s="115"/>
      <c r="M43" s="115"/>
      <c r="N43" s="115"/>
      <c r="O43" s="114">
        <f t="shared" si="6"/>
        <v>0</v>
      </c>
      <c r="P43" s="47"/>
    </row>
    <row r="44" spans="1:16" ht="25.2" customHeight="1" thickBot="1" x14ac:dyDescent="0.35">
      <c r="A44" s="47"/>
      <c r="B44" s="29" t="s">
        <v>713</v>
      </c>
      <c r="C44" s="113"/>
      <c r="D44" s="113"/>
      <c r="E44" s="113"/>
      <c r="F44" s="113"/>
      <c r="G44" s="113"/>
      <c r="H44" s="113"/>
      <c r="I44" s="113"/>
      <c r="J44" s="113"/>
      <c r="K44" s="113"/>
      <c r="L44" s="113"/>
      <c r="M44" s="113"/>
      <c r="N44" s="113"/>
      <c r="O44" s="114">
        <f t="shared" si="6"/>
        <v>0</v>
      </c>
      <c r="P44" s="47"/>
    </row>
    <row r="45" spans="1:16" ht="25.2" customHeight="1" thickBot="1" x14ac:dyDescent="0.35">
      <c r="A45" s="47"/>
      <c r="B45" s="30" t="s">
        <v>701</v>
      </c>
      <c r="C45" s="115"/>
      <c r="D45" s="115"/>
      <c r="E45" s="115"/>
      <c r="F45" s="115"/>
      <c r="G45" s="115"/>
      <c r="H45" s="115"/>
      <c r="I45" s="115"/>
      <c r="J45" s="115"/>
      <c r="K45" s="115"/>
      <c r="L45" s="115"/>
      <c r="M45" s="115"/>
      <c r="N45" s="115"/>
      <c r="O45" s="114">
        <f t="shared" si="6"/>
        <v>0</v>
      </c>
      <c r="P45" s="47"/>
    </row>
    <row r="46" spans="1:16" ht="25.2" customHeight="1" thickBot="1" x14ac:dyDescent="0.35">
      <c r="A46" s="47"/>
      <c r="B46" s="29" t="s">
        <v>714</v>
      </c>
      <c r="C46" s="113"/>
      <c r="D46" s="113"/>
      <c r="E46" s="113"/>
      <c r="F46" s="113"/>
      <c r="G46" s="113"/>
      <c r="H46" s="113"/>
      <c r="I46" s="113"/>
      <c r="J46" s="113"/>
      <c r="K46" s="113"/>
      <c r="L46" s="113"/>
      <c r="M46" s="113"/>
      <c r="N46" s="113"/>
      <c r="O46" s="114">
        <f t="shared" si="6"/>
        <v>0</v>
      </c>
      <c r="P46" s="47"/>
    </row>
    <row r="47" spans="1:16" ht="25.2" customHeight="1" thickBot="1" x14ac:dyDescent="0.35">
      <c r="A47" s="47"/>
      <c r="B47" s="30" t="s">
        <v>710</v>
      </c>
      <c r="C47" s="115"/>
      <c r="D47" s="115"/>
      <c r="E47" s="115"/>
      <c r="F47" s="115"/>
      <c r="G47" s="115"/>
      <c r="H47" s="115"/>
      <c r="I47" s="115"/>
      <c r="J47" s="115"/>
      <c r="K47" s="115"/>
      <c r="L47" s="115"/>
      <c r="M47" s="115"/>
      <c r="N47" s="115"/>
      <c r="O47" s="114">
        <f t="shared" si="6"/>
        <v>0</v>
      </c>
      <c r="P47" s="47"/>
    </row>
    <row r="48" spans="1:16" ht="25.2" customHeight="1" thickBot="1" x14ac:dyDescent="0.35">
      <c r="A48" s="47"/>
      <c r="B48" s="29" t="s">
        <v>711</v>
      </c>
      <c r="C48" s="113"/>
      <c r="D48" s="113"/>
      <c r="E48" s="113"/>
      <c r="F48" s="113"/>
      <c r="G48" s="113"/>
      <c r="H48" s="113"/>
      <c r="I48" s="113"/>
      <c r="J48" s="113"/>
      <c r="K48" s="113"/>
      <c r="L48" s="113"/>
      <c r="M48" s="113"/>
      <c r="N48" s="113"/>
      <c r="O48" s="114">
        <f t="shared" si="6"/>
        <v>0</v>
      </c>
      <c r="P48" s="47"/>
    </row>
    <row r="49" spans="1:16" ht="25.2" customHeight="1" thickBot="1" x14ac:dyDescent="0.35">
      <c r="A49" s="47"/>
      <c r="B49" s="30" t="s">
        <v>1960</v>
      </c>
      <c r="C49" s="115"/>
      <c r="D49" s="115"/>
      <c r="E49" s="115"/>
      <c r="F49" s="115"/>
      <c r="G49" s="115"/>
      <c r="H49" s="115"/>
      <c r="I49" s="115"/>
      <c r="J49" s="115"/>
      <c r="K49" s="115"/>
      <c r="L49" s="115"/>
      <c r="M49" s="115"/>
      <c r="N49" s="115"/>
      <c r="O49" s="114">
        <f t="shared" si="6"/>
        <v>0</v>
      </c>
      <c r="P49" s="47"/>
    </row>
    <row r="50" spans="1:16" ht="25.2" customHeight="1" x14ac:dyDescent="0.3">
      <c r="A50" s="47"/>
      <c r="B50" s="32" t="s">
        <v>6</v>
      </c>
      <c r="C50" s="116"/>
      <c r="D50" s="116"/>
      <c r="E50" s="116"/>
      <c r="F50" s="116"/>
      <c r="G50" s="116"/>
      <c r="H50" s="116"/>
      <c r="I50" s="116"/>
      <c r="J50" s="116"/>
      <c r="K50" s="116"/>
      <c r="L50" s="116"/>
      <c r="M50" s="116"/>
      <c r="N50" s="116"/>
      <c r="O50" s="117">
        <f t="shared" si="6"/>
        <v>0</v>
      </c>
      <c r="P50" s="47"/>
    </row>
    <row r="51" spans="1:16" ht="25.2" customHeight="1" x14ac:dyDescent="0.3">
      <c r="A51" s="47"/>
      <c r="B51" s="48" t="s">
        <v>1916</v>
      </c>
      <c r="C51" s="114">
        <f>SUM(C42:C50)</f>
        <v>0</v>
      </c>
      <c r="D51" s="114">
        <f t="shared" ref="D51:O51" si="7">SUM(D42:D50)</f>
        <v>0</v>
      </c>
      <c r="E51" s="114">
        <f t="shared" si="7"/>
        <v>0</v>
      </c>
      <c r="F51" s="114">
        <f t="shared" si="7"/>
        <v>0</v>
      </c>
      <c r="G51" s="114">
        <f t="shared" si="7"/>
        <v>0</v>
      </c>
      <c r="H51" s="114">
        <f t="shared" si="7"/>
        <v>0</v>
      </c>
      <c r="I51" s="114">
        <f t="shared" si="7"/>
        <v>0</v>
      </c>
      <c r="J51" s="114">
        <f t="shared" si="7"/>
        <v>0</v>
      </c>
      <c r="K51" s="114">
        <f t="shared" si="7"/>
        <v>0</v>
      </c>
      <c r="L51" s="114">
        <f t="shared" si="7"/>
        <v>0</v>
      </c>
      <c r="M51" s="114">
        <f t="shared" si="7"/>
        <v>0</v>
      </c>
      <c r="N51" s="114">
        <f t="shared" si="7"/>
        <v>0</v>
      </c>
      <c r="O51" s="114">
        <f t="shared" si="7"/>
        <v>0</v>
      </c>
      <c r="P51" s="47"/>
    </row>
    <row r="52" spans="1:16" ht="25.2" customHeight="1" x14ac:dyDescent="0.3">
      <c r="A52" s="47"/>
      <c r="B52" s="56" t="s">
        <v>693</v>
      </c>
      <c r="C52" s="118"/>
      <c r="D52" s="118"/>
      <c r="E52" s="118"/>
      <c r="F52" s="118"/>
      <c r="G52" s="118"/>
      <c r="H52" s="118"/>
      <c r="I52" s="118"/>
      <c r="J52" s="118"/>
      <c r="K52" s="118"/>
      <c r="L52" s="118"/>
      <c r="M52" s="118"/>
      <c r="N52" s="118"/>
      <c r="O52" s="119">
        <f>IF(O51&lt;&gt;0, "-", 0)</f>
        <v>0</v>
      </c>
      <c r="P52" s="52"/>
    </row>
    <row r="53" spans="1:16" ht="40.200000000000003" customHeight="1" x14ac:dyDescent="0.3">
      <c r="A53" s="22"/>
      <c r="B53" s="8" t="s">
        <v>1923</v>
      </c>
      <c r="C53" s="125">
        <f t="shared" ref="C53:M53" si="8">SUM(C20,C25,C33,C39,C51)</f>
        <v>0</v>
      </c>
      <c r="D53" s="125">
        <f t="shared" si="8"/>
        <v>0</v>
      </c>
      <c r="E53" s="125">
        <f t="shared" si="8"/>
        <v>0</v>
      </c>
      <c r="F53" s="125">
        <f t="shared" si="8"/>
        <v>0</v>
      </c>
      <c r="G53" s="125">
        <f t="shared" si="8"/>
        <v>0</v>
      </c>
      <c r="H53" s="125">
        <f t="shared" si="8"/>
        <v>0</v>
      </c>
      <c r="I53" s="125">
        <f t="shared" si="8"/>
        <v>0</v>
      </c>
      <c r="J53" s="125">
        <f t="shared" si="8"/>
        <v>0</v>
      </c>
      <c r="K53" s="125">
        <f t="shared" si="8"/>
        <v>0</v>
      </c>
      <c r="L53" s="125">
        <f t="shared" si="8"/>
        <v>0</v>
      </c>
      <c r="M53" s="125">
        <f t="shared" si="8"/>
        <v>0</v>
      </c>
      <c r="N53" s="125">
        <f>SUM(N20,N25,N33,N39,N51)</f>
        <v>0</v>
      </c>
      <c r="O53" s="125">
        <f t="shared" ref="O53" si="9">SUM(O20,O25,O33,O39,O51)</f>
        <v>0</v>
      </c>
      <c r="P53" s="11"/>
    </row>
    <row r="54" spans="1:16" ht="24.75" customHeight="1" x14ac:dyDescent="0.3">
      <c r="A54" s="38"/>
      <c r="B54" s="39" t="s">
        <v>693</v>
      </c>
      <c r="C54" s="126" t="s">
        <v>693</v>
      </c>
      <c r="D54" s="126"/>
      <c r="E54" s="126"/>
      <c r="F54" s="126"/>
      <c r="G54" s="126"/>
      <c r="H54" s="126"/>
      <c r="I54" s="126"/>
      <c r="J54" s="126"/>
      <c r="K54" s="126"/>
      <c r="L54" s="126"/>
      <c r="M54" s="126"/>
      <c r="N54" s="126"/>
      <c r="O54" s="126" t="s">
        <v>693</v>
      </c>
      <c r="P54" s="38"/>
    </row>
    <row r="55" spans="1:16" ht="40.200000000000003" customHeight="1" x14ac:dyDescent="0.3">
      <c r="A55" s="26"/>
      <c r="B55" s="35" t="s">
        <v>1952</v>
      </c>
      <c r="C55" s="127"/>
      <c r="D55" s="128"/>
      <c r="E55" s="128"/>
      <c r="F55" s="128"/>
      <c r="G55" s="128"/>
      <c r="H55" s="128"/>
      <c r="I55" s="128"/>
      <c r="J55" s="128"/>
      <c r="K55" s="128"/>
      <c r="L55" s="128"/>
      <c r="M55" s="128"/>
      <c r="N55" s="128"/>
      <c r="O55" s="127" t="s">
        <v>693</v>
      </c>
      <c r="P55" s="24"/>
    </row>
    <row r="56" spans="1:16" ht="25.2" customHeight="1" x14ac:dyDescent="0.3">
      <c r="A56" s="47"/>
      <c r="B56" s="48"/>
      <c r="C56" s="129"/>
      <c r="D56" s="129"/>
      <c r="E56" s="129"/>
      <c r="F56" s="129"/>
      <c r="G56" s="129"/>
      <c r="H56" s="129"/>
      <c r="I56" s="129"/>
      <c r="J56" s="129"/>
      <c r="K56" s="129"/>
      <c r="L56" s="129"/>
      <c r="M56" s="129"/>
      <c r="N56" s="129"/>
      <c r="O56" s="129"/>
      <c r="P56" s="47"/>
    </row>
    <row r="57" spans="1:16" ht="30" customHeight="1" thickBot="1" x14ac:dyDescent="0.35">
      <c r="A57" s="47"/>
      <c r="B57" s="10" t="s">
        <v>1964</v>
      </c>
      <c r="C57" s="120"/>
      <c r="D57" s="120"/>
      <c r="E57" s="120"/>
      <c r="F57" s="120"/>
      <c r="G57" s="120"/>
      <c r="H57" s="120"/>
      <c r="I57" s="120"/>
      <c r="J57" s="120"/>
      <c r="K57" s="120"/>
      <c r="L57" s="120"/>
      <c r="M57" s="120"/>
      <c r="N57" s="120"/>
      <c r="O57" s="114"/>
      <c r="P57" s="47"/>
    </row>
    <row r="58" spans="1:16" ht="25.2" customHeight="1" thickBot="1" x14ac:dyDescent="0.35">
      <c r="A58" s="47"/>
      <c r="B58" s="43" t="s">
        <v>1961</v>
      </c>
      <c r="C58" s="113"/>
      <c r="D58" s="113"/>
      <c r="E58" s="113"/>
      <c r="F58" s="113"/>
      <c r="G58" s="113"/>
      <c r="H58" s="113"/>
      <c r="I58" s="113"/>
      <c r="J58" s="113"/>
      <c r="K58" s="113"/>
      <c r="L58" s="113"/>
      <c r="M58" s="113"/>
      <c r="N58" s="113"/>
      <c r="O58" s="114">
        <f t="shared" ref="O58:O69" si="10">SUM(C58:N58)</f>
        <v>0</v>
      </c>
      <c r="P58" s="47"/>
    </row>
    <row r="59" spans="1:16" ht="25.2" customHeight="1" thickBot="1" x14ac:dyDescent="0.35">
      <c r="A59" s="47"/>
      <c r="B59" s="44" t="s">
        <v>8</v>
      </c>
      <c r="C59" s="115"/>
      <c r="D59" s="115"/>
      <c r="E59" s="115"/>
      <c r="F59" s="115"/>
      <c r="G59" s="115"/>
      <c r="H59" s="115"/>
      <c r="I59" s="115"/>
      <c r="J59" s="115"/>
      <c r="K59" s="115"/>
      <c r="L59" s="115"/>
      <c r="M59" s="115"/>
      <c r="N59" s="115"/>
      <c r="O59" s="114">
        <f t="shared" si="10"/>
        <v>0</v>
      </c>
      <c r="P59" s="47"/>
    </row>
    <row r="60" spans="1:16" ht="25.2" customHeight="1" thickBot="1" x14ac:dyDescent="0.35">
      <c r="A60" s="47"/>
      <c r="B60" s="43" t="s">
        <v>716</v>
      </c>
      <c r="C60" s="113"/>
      <c r="D60" s="113"/>
      <c r="E60" s="113"/>
      <c r="F60" s="113"/>
      <c r="G60" s="113"/>
      <c r="H60" s="113"/>
      <c r="I60" s="113"/>
      <c r="J60" s="113"/>
      <c r="K60" s="113"/>
      <c r="L60" s="113"/>
      <c r="M60" s="113"/>
      <c r="N60" s="113"/>
      <c r="O60" s="114">
        <f t="shared" si="10"/>
        <v>0</v>
      </c>
      <c r="P60" s="47"/>
    </row>
    <row r="61" spans="1:16" ht="25.2" customHeight="1" thickBot="1" x14ac:dyDescent="0.35">
      <c r="A61" s="47"/>
      <c r="B61" s="44" t="s">
        <v>715</v>
      </c>
      <c r="C61" s="115"/>
      <c r="D61" s="115"/>
      <c r="E61" s="115"/>
      <c r="F61" s="115"/>
      <c r="G61" s="115"/>
      <c r="H61" s="115"/>
      <c r="I61" s="115"/>
      <c r="J61" s="115"/>
      <c r="K61" s="115"/>
      <c r="L61" s="115"/>
      <c r="M61" s="115"/>
      <c r="N61" s="115"/>
      <c r="O61" s="114">
        <f t="shared" si="10"/>
        <v>0</v>
      </c>
      <c r="P61" s="47"/>
    </row>
    <row r="62" spans="1:16" ht="25.2" customHeight="1" thickBot="1" x14ac:dyDescent="0.35">
      <c r="A62" s="47"/>
      <c r="B62" s="43" t="s">
        <v>7</v>
      </c>
      <c r="C62" s="113"/>
      <c r="D62" s="113"/>
      <c r="E62" s="113"/>
      <c r="F62" s="113"/>
      <c r="G62" s="113"/>
      <c r="H62" s="113"/>
      <c r="I62" s="113"/>
      <c r="J62" s="113"/>
      <c r="K62" s="113"/>
      <c r="L62" s="113"/>
      <c r="M62" s="113"/>
      <c r="N62" s="113"/>
      <c r="O62" s="114">
        <f t="shared" si="10"/>
        <v>0</v>
      </c>
      <c r="P62" s="47"/>
    </row>
    <row r="63" spans="1:16" ht="25.2" customHeight="1" x14ac:dyDescent="0.3">
      <c r="A63" s="47"/>
      <c r="B63" s="31" t="s">
        <v>1926</v>
      </c>
      <c r="C63" s="122"/>
      <c r="D63" s="122"/>
      <c r="E63" s="122"/>
      <c r="F63" s="122"/>
      <c r="G63" s="122"/>
      <c r="H63" s="122"/>
      <c r="I63" s="122"/>
      <c r="J63" s="122"/>
      <c r="K63" s="122"/>
      <c r="L63" s="122"/>
      <c r="M63" s="122"/>
      <c r="N63" s="122"/>
      <c r="O63" s="130">
        <f t="shared" si="10"/>
        <v>0</v>
      </c>
      <c r="P63" s="47"/>
    </row>
    <row r="64" spans="1:16" ht="25.2" customHeight="1" x14ac:dyDescent="0.3">
      <c r="A64" s="47"/>
      <c r="B64" s="48" t="s">
        <v>1966</v>
      </c>
      <c r="C64" s="114">
        <f>SUM(C58:C63)</f>
        <v>0</v>
      </c>
      <c r="D64" s="114">
        <f t="shared" ref="D64:O64" si="11">SUM(D58:D63)</f>
        <v>0</v>
      </c>
      <c r="E64" s="114">
        <f t="shared" si="11"/>
        <v>0</v>
      </c>
      <c r="F64" s="114">
        <f t="shared" si="11"/>
        <v>0</v>
      </c>
      <c r="G64" s="114">
        <f t="shared" si="11"/>
        <v>0</v>
      </c>
      <c r="H64" s="114">
        <f t="shared" si="11"/>
        <v>0</v>
      </c>
      <c r="I64" s="114">
        <f t="shared" si="11"/>
        <v>0</v>
      </c>
      <c r="J64" s="114">
        <f t="shared" si="11"/>
        <v>0</v>
      </c>
      <c r="K64" s="114">
        <f t="shared" si="11"/>
        <v>0</v>
      </c>
      <c r="L64" s="114">
        <f t="shared" si="11"/>
        <v>0</v>
      </c>
      <c r="M64" s="114">
        <f t="shared" si="11"/>
        <v>0</v>
      </c>
      <c r="N64" s="114">
        <f t="shared" si="11"/>
        <v>0</v>
      </c>
      <c r="O64" s="114">
        <f t="shared" si="11"/>
        <v>0</v>
      </c>
      <c r="P64" s="47"/>
    </row>
    <row r="65" spans="1:16" ht="25.2" customHeight="1" x14ac:dyDescent="0.3">
      <c r="A65" s="47"/>
      <c r="B65" s="56" t="s">
        <v>693</v>
      </c>
      <c r="C65" s="120"/>
      <c r="D65" s="120"/>
      <c r="E65" s="120"/>
      <c r="F65" s="120"/>
      <c r="G65" s="120"/>
      <c r="H65" s="120"/>
      <c r="I65" s="120"/>
      <c r="J65" s="120"/>
      <c r="K65" s="120"/>
      <c r="L65" s="120"/>
      <c r="M65" s="120"/>
      <c r="N65" s="120"/>
      <c r="O65" s="131">
        <f>IF(O64&lt;&gt;0, "-", 0)</f>
        <v>0</v>
      </c>
      <c r="P65" s="47"/>
    </row>
    <row r="66" spans="1:16" ht="30" customHeight="1" thickBot="1" x14ac:dyDescent="0.35">
      <c r="A66" s="47"/>
      <c r="B66" s="10" t="s">
        <v>1965</v>
      </c>
      <c r="C66" s="120"/>
      <c r="D66" s="120"/>
      <c r="E66" s="120"/>
      <c r="F66" s="120"/>
      <c r="G66" s="120"/>
      <c r="H66" s="120"/>
      <c r="I66" s="120"/>
      <c r="J66" s="120"/>
      <c r="K66" s="120"/>
      <c r="L66" s="120"/>
      <c r="M66" s="120"/>
      <c r="N66" s="120"/>
      <c r="O66" s="114"/>
      <c r="P66" s="47"/>
    </row>
    <row r="67" spans="1:16" ht="25.2" customHeight="1" thickBot="1" x14ac:dyDescent="0.35">
      <c r="A67" s="47"/>
      <c r="B67" s="7" t="s">
        <v>1927</v>
      </c>
      <c r="C67" s="113"/>
      <c r="D67" s="113"/>
      <c r="E67" s="113"/>
      <c r="F67" s="113"/>
      <c r="G67" s="113"/>
      <c r="H67" s="113"/>
      <c r="I67" s="113"/>
      <c r="J67" s="113"/>
      <c r="K67" s="113"/>
      <c r="L67" s="113"/>
      <c r="M67" s="113"/>
      <c r="N67" s="113"/>
      <c r="O67" s="114">
        <f t="shared" si="10"/>
        <v>0</v>
      </c>
      <c r="P67" s="47"/>
    </row>
    <row r="68" spans="1:16" ht="25.2" customHeight="1" thickBot="1" x14ac:dyDescent="0.35">
      <c r="A68" s="47"/>
      <c r="B68" s="44" t="s">
        <v>703</v>
      </c>
      <c r="C68" s="115"/>
      <c r="D68" s="115"/>
      <c r="E68" s="115"/>
      <c r="F68" s="115"/>
      <c r="G68" s="115"/>
      <c r="H68" s="115"/>
      <c r="I68" s="115"/>
      <c r="J68" s="115"/>
      <c r="K68" s="115"/>
      <c r="L68" s="115"/>
      <c r="M68" s="115"/>
      <c r="N68" s="115"/>
      <c r="O68" s="114">
        <f t="shared" si="10"/>
        <v>0</v>
      </c>
      <c r="P68" s="47"/>
    </row>
    <row r="69" spans="1:16" ht="25.2" customHeight="1" x14ac:dyDescent="0.3">
      <c r="A69" s="47"/>
      <c r="B69" s="45" t="s">
        <v>1962</v>
      </c>
      <c r="C69" s="116"/>
      <c r="D69" s="116"/>
      <c r="E69" s="116"/>
      <c r="F69" s="116"/>
      <c r="G69" s="116"/>
      <c r="H69" s="116"/>
      <c r="I69" s="116"/>
      <c r="J69" s="116"/>
      <c r="K69" s="116"/>
      <c r="L69" s="116"/>
      <c r="M69" s="116"/>
      <c r="N69" s="116"/>
      <c r="O69" s="130">
        <f t="shared" si="10"/>
        <v>0</v>
      </c>
      <c r="P69" s="47"/>
    </row>
    <row r="70" spans="1:16" ht="25.2" customHeight="1" x14ac:dyDescent="0.3">
      <c r="A70" s="47"/>
      <c r="B70" s="48" t="s">
        <v>1967</v>
      </c>
      <c r="C70" s="114">
        <f>SUM(C67:C69)</f>
        <v>0</v>
      </c>
      <c r="D70" s="114">
        <f t="shared" ref="D70:O70" si="12">SUM(D67:D69)</f>
        <v>0</v>
      </c>
      <c r="E70" s="114">
        <f t="shared" si="12"/>
        <v>0</v>
      </c>
      <c r="F70" s="114">
        <f t="shared" si="12"/>
        <v>0</v>
      </c>
      <c r="G70" s="114">
        <f t="shared" si="12"/>
        <v>0</v>
      </c>
      <c r="H70" s="114">
        <f t="shared" si="12"/>
        <v>0</v>
      </c>
      <c r="I70" s="114">
        <f t="shared" si="12"/>
        <v>0</v>
      </c>
      <c r="J70" s="114">
        <f t="shared" si="12"/>
        <v>0</v>
      </c>
      <c r="K70" s="114">
        <f t="shared" si="12"/>
        <v>0</v>
      </c>
      <c r="L70" s="114">
        <f t="shared" si="12"/>
        <v>0</v>
      </c>
      <c r="M70" s="114">
        <f t="shared" si="12"/>
        <v>0</v>
      </c>
      <c r="N70" s="114">
        <f t="shared" si="12"/>
        <v>0</v>
      </c>
      <c r="O70" s="114">
        <f t="shared" si="12"/>
        <v>0</v>
      </c>
      <c r="P70" s="47"/>
    </row>
    <row r="71" spans="1:16" ht="25.2" customHeight="1" x14ac:dyDescent="0.3">
      <c r="A71" s="47"/>
      <c r="B71" s="56" t="s">
        <v>693</v>
      </c>
      <c r="C71" s="120"/>
      <c r="D71" s="120"/>
      <c r="E71" s="120"/>
      <c r="F71" s="120"/>
      <c r="G71" s="120"/>
      <c r="H71" s="120"/>
      <c r="I71" s="120"/>
      <c r="J71" s="120"/>
      <c r="K71" s="120"/>
      <c r="L71" s="120"/>
      <c r="M71" s="120"/>
      <c r="N71" s="120"/>
      <c r="O71" s="131">
        <f>IF(O70&lt;&gt;0, "-", 0)</f>
        <v>0</v>
      </c>
      <c r="P71" s="47"/>
    </row>
    <row r="72" spans="1:16" ht="30" customHeight="1" thickBot="1" x14ac:dyDescent="0.35">
      <c r="A72" s="47"/>
      <c r="B72" s="10" t="s">
        <v>1935</v>
      </c>
      <c r="C72" s="120"/>
      <c r="D72" s="120"/>
      <c r="E72" s="120"/>
      <c r="F72" s="120"/>
      <c r="G72" s="120"/>
      <c r="H72" s="120"/>
      <c r="I72" s="120"/>
      <c r="J72" s="120"/>
      <c r="K72" s="120"/>
      <c r="L72" s="120"/>
      <c r="M72" s="120"/>
      <c r="N72" s="120"/>
      <c r="O72" s="114"/>
      <c r="P72" s="47"/>
    </row>
    <row r="73" spans="1:16" ht="25.2" customHeight="1" x14ac:dyDescent="0.3">
      <c r="A73" s="47"/>
      <c r="B73" s="46" t="s">
        <v>717</v>
      </c>
      <c r="C73" s="116"/>
      <c r="D73" s="116"/>
      <c r="E73" s="116"/>
      <c r="F73" s="116"/>
      <c r="G73" s="116"/>
      <c r="H73" s="116"/>
      <c r="I73" s="116"/>
      <c r="J73" s="116"/>
      <c r="K73" s="116"/>
      <c r="L73" s="116"/>
      <c r="M73" s="116"/>
      <c r="N73" s="116"/>
      <c r="O73" s="130">
        <f t="shared" ref="O73:O79" si="13">SUM(C73:N73)</f>
        <v>0</v>
      </c>
      <c r="P73" s="47"/>
    </row>
    <row r="74" spans="1:16" ht="25.2" customHeight="1" x14ac:dyDescent="0.3">
      <c r="A74" s="47"/>
      <c r="B74" s="48" t="s">
        <v>1928</v>
      </c>
      <c r="C74" s="114">
        <f>SUM(C73)</f>
        <v>0</v>
      </c>
      <c r="D74" s="114">
        <f t="shared" ref="D74:O74" si="14">SUM(D73)</f>
        <v>0</v>
      </c>
      <c r="E74" s="114">
        <f t="shared" si="14"/>
        <v>0</v>
      </c>
      <c r="F74" s="114">
        <f t="shared" si="14"/>
        <v>0</v>
      </c>
      <c r="G74" s="114">
        <f t="shared" si="14"/>
        <v>0</v>
      </c>
      <c r="H74" s="114">
        <f t="shared" si="14"/>
        <v>0</v>
      </c>
      <c r="I74" s="114">
        <f t="shared" si="14"/>
        <v>0</v>
      </c>
      <c r="J74" s="114">
        <f t="shared" si="14"/>
        <v>0</v>
      </c>
      <c r="K74" s="114">
        <f t="shared" si="14"/>
        <v>0</v>
      </c>
      <c r="L74" s="114">
        <f t="shared" si="14"/>
        <v>0</v>
      </c>
      <c r="M74" s="114">
        <f t="shared" si="14"/>
        <v>0</v>
      </c>
      <c r="N74" s="114">
        <f t="shared" si="14"/>
        <v>0</v>
      </c>
      <c r="O74" s="114">
        <f t="shared" si="14"/>
        <v>0</v>
      </c>
      <c r="P74" s="47"/>
    </row>
    <row r="75" spans="1:16" ht="25.2" customHeight="1" x14ac:dyDescent="0.3">
      <c r="A75" s="47"/>
      <c r="B75" s="56" t="s">
        <v>693</v>
      </c>
      <c r="C75" s="120"/>
      <c r="D75" s="120"/>
      <c r="E75" s="120"/>
      <c r="F75" s="120"/>
      <c r="G75" s="120"/>
      <c r="H75" s="120"/>
      <c r="I75" s="120"/>
      <c r="J75" s="120"/>
      <c r="K75" s="120"/>
      <c r="L75" s="120"/>
      <c r="M75" s="120"/>
      <c r="N75" s="120"/>
      <c r="O75" s="131">
        <f>IF(O74&lt;&gt;0, "-", 0)</f>
        <v>0</v>
      </c>
      <c r="P75" s="47"/>
    </row>
    <row r="76" spans="1:16" ht="30" customHeight="1" thickBot="1" x14ac:dyDescent="0.35">
      <c r="A76" s="47"/>
      <c r="B76" s="10" t="s">
        <v>1936</v>
      </c>
      <c r="C76" s="120"/>
      <c r="D76" s="120"/>
      <c r="E76" s="120"/>
      <c r="F76" s="120"/>
      <c r="G76" s="120"/>
      <c r="H76" s="120"/>
      <c r="I76" s="120"/>
      <c r="J76" s="120"/>
      <c r="K76" s="120"/>
      <c r="L76" s="120"/>
      <c r="M76" s="120"/>
      <c r="N76" s="120"/>
      <c r="O76" s="132"/>
      <c r="P76" s="47"/>
    </row>
    <row r="77" spans="1:16" ht="25.2" customHeight="1" thickBot="1" x14ac:dyDescent="0.35">
      <c r="A77" s="47"/>
      <c r="B77" s="43" t="s">
        <v>1929</v>
      </c>
      <c r="C77" s="113"/>
      <c r="D77" s="113"/>
      <c r="E77" s="113"/>
      <c r="F77" s="113"/>
      <c r="G77" s="113"/>
      <c r="H77" s="113"/>
      <c r="I77" s="113"/>
      <c r="J77" s="113"/>
      <c r="K77" s="113"/>
      <c r="L77" s="113"/>
      <c r="M77" s="113"/>
      <c r="N77" s="113"/>
      <c r="O77" s="114">
        <f t="shared" si="13"/>
        <v>0</v>
      </c>
      <c r="P77" s="47"/>
    </row>
    <row r="78" spans="1:16" ht="25.2" customHeight="1" thickBot="1" x14ac:dyDescent="0.35">
      <c r="A78" s="47"/>
      <c r="B78" s="44" t="s">
        <v>1930</v>
      </c>
      <c r="C78" s="115"/>
      <c r="D78" s="115"/>
      <c r="E78" s="115"/>
      <c r="F78" s="115"/>
      <c r="G78" s="115"/>
      <c r="H78" s="115"/>
      <c r="I78" s="115"/>
      <c r="J78" s="115"/>
      <c r="K78" s="115"/>
      <c r="L78" s="115"/>
      <c r="M78" s="115"/>
      <c r="N78" s="115"/>
      <c r="O78" s="114">
        <f t="shared" si="13"/>
        <v>0</v>
      </c>
      <c r="P78" s="47"/>
    </row>
    <row r="79" spans="1:16" ht="25.2" customHeight="1" x14ac:dyDescent="0.3">
      <c r="A79" s="47"/>
      <c r="B79" s="46" t="s">
        <v>21</v>
      </c>
      <c r="C79" s="116"/>
      <c r="D79" s="116"/>
      <c r="E79" s="116"/>
      <c r="F79" s="116"/>
      <c r="G79" s="116"/>
      <c r="H79" s="116"/>
      <c r="I79" s="116"/>
      <c r="J79" s="116"/>
      <c r="K79" s="116"/>
      <c r="L79" s="116"/>
      <c r="M79" s="116"/>
      <c r="N79" s="116"/>
      <c r="O79" s="130">
        <f t="shared" si="13"/>
        <v>0</v>
      </c>
      <c r="P79" s="47"/>
    </row>
    <row r="80" spans="1:16" ht="25.2" customHeight="1" x14ac:dyDescent="0.3">
      <c r="A80" s="47"/>
      <c r="B80" s="48" t="s">
        <v>1931</v>
      </c>
      <c r="C80" s="114">
        <f>SUM(C77:C79)</f>
        <v>0</v>
      </c>
      <c r="D80" s="114">
        <f t="shared" ref="D80:O80" si="15">SUM(D77:D79)</f>
        <v>0</v>
      </c>
      <c r="E80" s="114">
        <f t="shared" si="15"/>
        <v>0</v>
      </c>
      <c r="F80" s="114">
        <f t="shared" si="15"/>
        <v>0</v>
      </c>
      <c r="G80" s="114">
        <f t="shared" si="15"/>
        <v>0</v>
      </c>
      <c r="H80" s="114">
        <f t="shared" si="15"/>
        <v>0</v>
      </c>
      <c r="I80" s="114">
        <f t="shared" si="15"/>
        <v>0</v>
      </c>
      <c r="J80" s="114">
        <f t="shared" si="15"/>
        <v>0</v>
      </c>
      <c r="K80" s="114">
        <f t="shared" si="15"/>
        <v>0</v>
      </c>
      <c r="L80" s="114">
        <f t="shared" si="15"/>
        <v>0</v>
      </c>
      <c r="M80" s="114">
        <f t="shared" si="15"/>
        <v>0</v>
      </c>
      <c r="N80" s="114">
        <f t="shared" si="15"/>
        <v>0</v>
      </c>
      <c r="O80" s="114">
        <f t="shared" si="15"/>
        <v>0</v>
      </c>
      <c r="P80" s="47"/>
    </row>
    <row r="81" spans="1:16" ht="25.2" customHeight="1" x14ac:dyDescent="0.3">
      <c r="A81" s="47"/>
      <c r="B81" s="56" t="s">
        <v>693</v>
      </c>
      <c r="C81" s="120"/>
      <c r="D81" s="120"/>
      <c r="E81" s="120"/>
      <c r="F81" s="120"/>
      <c r="G81" s="120"/>
      <c r="H81" s="120"/>
      <c r="I81" s="120"/>
      <c r="J81" s="120"/>
      <c r="K81" s="120"/>
      <c r="L81" s="120"/>
      <c r="M81" s="120"/>
      <c r="N81" s="120"/>
      <c r="O81" s="131">
        <f>IF(O80&lt;&gt;0, "-", 0)</f>
        <v>0</v>
      </c>
      <c r="P81" s="47"/>
    </row>
    <row r="82" spans="1:16" ht="30" customHeight="1" thickBot="1" x14ac:dyDescent="0.35">
      <c r="A82" s="47"/>
      <c r="B82" s="10" t="s">
        <v>1937</v>
      </c>
      <c r="C82" s="120"/>
      <c r="D82" s="120"/>
      <c r="E82" s="120"/>
      <c r="F82" s="120"/>
      <c r="G82" s="120"/>
      <c r="H82" s="120"/>
      <c r="I82" s="120"/>
      <c r="J82" s="120"/>
      <c r="K82" s="120"/>
      <c r="L82" s="120"/>
      <c r="M82" s="120"/>
      <c r="N82" s="120"/>
      <c r="O82" s="114"/>
      <c r="P82" s="47"/>
    </row>
    <row r="83" spans="1:16" ht="25.2" customHeight="1" thickBot="1" x14ac:dyDescent="0.35">
      <c r="A83" s="47"/>
      <c r="B83" s="43" t="s">
        <v>682</v>
      </c>
      <c r="C83" s="113"/>
      <c r="D83" s="113"/>
      <c r="E83" s="113"/>
      <c r="F83" s="113"/>
      <c r="G83" s="113"/>
      <c r="H83" s="113"/>
      <c r="I83" s="113"/>
      <c r="J83" s="113"/>
      <c r="K83" s="113"/>
      <c r="L83" s="113"/>
      <c r="M83" s="113"/>
      <c r="N83" s="113"/>
      <c r="O83" s="114">
        <f>SUM(C83:N83)</f>
        <v>0</v>
      </c>
      <c r="P83" s="47"/>
    </row>
    <row r="84" spans="1:16" ht="25.2" customHeight="1" thickBot="1" x14ac:dyDescent="0.35">
      <c r="A84" s="47"/>
      <c r="B84" s="44" t="s">
        <v>1963</v>
      </c>
      <c r="C84" s="115"/>
      <c r="D84" s="115"/>
      <c r="E84" s="115"/>
      <c r="F84" s="115"/>
      <c r="G84" s="115"/>
      <c r="H84" s="115"/>
      <c r="I84" s="115"/>
      <c r="J84" s="115"/>
      <c r="K84" s="115"/>
      <c r="L84" s="115"/>
      <c r="M84" s="115"/>
      <c r="N84" s="115"/>
      <c r="O84" s="114">
        <f t="shared" ref="O84:O94" si="16">SUM(C84:N84)</f>
        <v>0</v>
      </c>
      <c r="P84" s="47"/>
    </row>
    <row r="85" spans="1:16" ht="25.2" customHeight="1" thickBot="1" x14ac:dyDescent="0.35">
      <c r="A85" s="47"/>
      <c r="B85" s="43" t="s">
        <v>719</v>
      </c>
      <c r="C85" s="113"/>
      <c r="D85" s="113"/>
      <c r="E85" s="113"/>
      <c r="F85" s="113"/>
      <c r="G85" s="113"/>
      <c r="H85" s="113"/>
      <c r="I85" s="113"/>
      <c r="J85" s="113"/>
      <c r="K85" s="113"/>
      <c r="L85" s="113"/>
      <c r="M85" s="113"/>
      <c r="N85" s="113"/>
      <c r="O85" s="114">
        <f t="shared" si="16"/>
        <v>0</v>
      </c>
      <c r="P85" s="47"/>
    </row>
    <row r="86" spans="1:16" ht="25.2" customHeight="1" thickBot="1" x14ac:dyDescent="0.35">
      <c r="A86" s="47"/>
      <c r="B86" s="44" t="s">
        <v>718</v>
      </c>
      <c r="C86" s="115"/>
      <c r="D86" s="115"/>
      <c r="E86" s="115"/>
      <c r="F86" s="115"/>
      <c r="G86" s="115"/>
      <c r="H86" s="115"/>
      <c r="I86" s="115"/>
      <c r="J86" s="115"/>
      <c r="K86" s="115"/>
      <c r="L86" s="115"/>
      <c r="M86" s="115"/>
      <c r="N86" s="115"/>
      <c r="O86" s="114">
        <f t="shared" si="16"/>
        <v>0</v>
      </c>
      <c r="P86" s="47"/>
    </row>
    <row r="87" spans="1:16" ht="25.2" customHeight="1" thickBot="1" x14ac:dyDescent="0.35">
      <c r="A87" s="47"/>
      <c r="B87" s="43" t="s">
        <v>10</v>
      </c>
      <c r="C87" s="113"/>
      <c r="D87" s="113"/>
      <c r="E87" s="113"/>
      <c r="F87" s="113"/>
      <c r="G87" s="113"/>
      <c r="H87" s="113"/>
      <c r="I87" s="113"/>
      <c r="J87" s="113"/>
      <c r="K87" s="113"/>
      <c r="L87" s="113"/>
      <c r="M87" s="113"/>
      <c r="N87" s="113"/>
      <c r="O87" s="114">
        <f t="shared" si="16"/>
        <v>0</v>
      </c>
      <c r="P87" s="47"/>
    </row>
    <row r="88" spans="1:16" ht="25.2" customHeight="1" thickBot="1" x14ac:dyDescent="0.35">
      <c r="A88" s="47"/>
      <c r="B88" s="44" t="s">
        <v>9</v>
      </c>
      <c r="C88" s="115"/>
      <c r="D88" s="115"/>
      <c r="E88" s="115"/>
      <c r="F88" s="115"/>
      <c r="G88" s="115"/>
      <c r="H88" s="115"/>
      <c r="I88" s="115"/>
      <c r="J88" s="115"/>
      <c r="K88" s="115"/>
      <c r="L88" s="115"/>
      <c r="M88" s="115"/>
      <c r="N88" s="115"/>
      <c r="O88" s="114">
        <f t="shared" si="16"/>
        <v>0</v>
      </c>
      <c r="P88" s="47"/>
    </row>
    <row r="89" spans="1:16" ht="25.2" customHeight="1" x14ac:dyDescent="0.3">
      <c r="A89" s="47"/>
      <c r="B89" s="46" t="s">
        <v>1932</v>
      </c>
      <c r="C89" s="116"/>
      <c r="D89" s="116"/>
      <c r="E89" s="116"/>
      <c r="F89" s="116"/>
      <c r="G89" s="116"/>
      <c r="H89" s="116"/>
      <c r="I89" s="116"/>
      <c r="J89" s="116"/>
      <c r="K89" s="116"/>
      <c r="L89" s="116"/>
      <c r="M89" s="116"/>
      <c r="N89" s="116"/>
      <c r="O89" s="117">
        <f t="shared" si="16"/>
        <v>0</v>
      </c>
      <c r="P89" s="47"/>
    </row>
    <row r="90" spans="1:16" ht="25.2" customHeight="1" x14ac:dyDescent="0.3">
      <c r="A90" s="47"/>
      <c r="B90" s="48" t="s">
        <v>1933</v>
      </c>
      <c r="C90" s="114">
        <f>SUM(C83:C89)</f>
        <v>0</v>
      </c>
      <c r="D90" s="114">
        <f t="shared" ref="D90:O90" si="17">SUM(D83:D89)</f>
        <v>0</v>
      </c>
      <c r="E90" s="114">
        <f t="shared" si="17"/>
        <v>0</v>
      </c>
      <c r="F90" s="114">
        <f t="shared" si="17"/>
        <v>0</v>
      </c>
      <c r="G90" s="114">
        <f t="shared" si="17"/>
        <v>0</v>
      </c>
      <c r="H90" s="114">
        <f t="shared" si="17"/>
        <v>0</v>
      </c>
      <c r="I90" s="114">
        <f t="shared" si="17"/>
        <v>0</v>
      </c>
      <c r="J90" s="114">
        <f t="shared" si="17"/>
        <v>0</v>
      </c>
      <c r="K90" s="114">
        <f t="shared" si="17"/>
        <v>0</v>
      </c>
      <c r="L90" s="114">
        <f t="shared" si="17"/>
        <v>0</v>
      </c>
      <c r="M90" s="114">
        <f t="shared" si="17"/>
        <v>0</v>
      </c>
      <c r="N90" s="114">
        <f t="shared" si="17"/>
        <v>0</v>
      </c>
      <c r="O90" s="114">
        <f t="shared" si="17"/>
        <v>0</v>
      </c>
      <c r="P90" s="47"/>
    </row>
    <row r="91" spans="1:16" ht="25.2" customHeight="1" x14ac:dyDescent="0.3">
      <c r="A91" s="47"/>
      <c r="B91" s="56" t="s">
        <v>693</v>
      </c>
      <c r="C91" s="120"/>
      <c r="D91" s="120"/>
      <c r="E91" s="120"/>
      <c r="F91" s="120"/>
      <c r="G91" s="120"/>
      <c r="H91" s="120"/>
      <c r="I91" s="120"/>
      <c r="J91" s="120"/>
      <c r="K91" s="120"/>
      <c r="L91" s="120"/>
      <c r="M91" s="120"/>
      <c r="N91" s="120"/>
      <c r="O91" s="131">
        <f>IF(O90&lt;&gt;0, "-", 0)</f>
        <v>0</v>
      </c>
      <c r="P91" s="47"/>
    </row>
    <row r="92" spans="1:16" ht="30" customHeight="1" thickBot="1" x14ac:dyDescent="0.35">
      <c r="A92" s="47"/>
      <c r="B92" s="10" t="s">
        <v>1938</v>
      </c>
      <c r="C92" s="120"/>
      <c r="D92" s="120"/>
      <c r="E92" s="120"/>
      <c r="F92" s="120"/>
      <c r="G92" s="120"/>
      <c r="H92" s="120"/>
      <c r="I92" s="120"/>
      <c r="J92" s="120"/>
      <c r="K92" s="120"/>
      <c r="L92" s="120"/>
      <c r="M92" s="120"/>
      <c r="N92" s="120"/>
      <c r="O92" s="133"/>
      <c r="P92" s="47"/>
    </row>
    <row r="93" spans="1:16" ht="25.2" customHeight="1" thickBot="1" x14ac:dyDescent="0.35">
      <c r="A93" s="47"/>
      <c r="B93" s="43" t="s">
        <v>713</v>
      </c>
      <c r="C93" s="113"/>
      <c r="D93" s="113"/>
      <c r="E93" s="113"/>
      <c r="F93" s="113"/>
      <c r="G93" s="113"/>
      <c r="H93" s="113"/>
      <c r="I93" s="113"/>
      <c r="J93" s="113"/>
      <c r="K93" s="113"/>
      <c r="L93" s="113"/>
      <c r="M93" s="113"/>
      <c r="N93" s="113"/>
      <c r="O93" s="114">
        <f t="shared" si="16"/>
        <v>0</v>
      </c>
      <c r="P93" s="47"/>
    </row>
    <row r="94" spans="1:16" ht="25.2" customHeight="1" x14ac:dyDescent="0.3">
      <c r="A94" s="47"/>
      <c r="B94" s="31" t="s">
        <v>1974</v>
      </c>
      <c r="C94" s="122"/>
      <c r="D94" s="122"/>
      <c r="E94" s="122"/>
      <c r="F94" s="122"/>
      <c r="G94" s="122"/>
      <c r="H94" s="122"/>
      <c r="I94" s="122"/>
      <c r="J94" s="122"/>
      <c r="K94" s="122"/>
      <c r="L94" s="122"/>
      <c r="M94" s="122"/>
      <c r="N94" s="122"/>
      <c r="O94" s="117">
        <f t="shared" si="16"/>
        <v>0</v>
      </c>
      <c r="P94" s="47"/>
    </row>
    <row r="95" spans="1:16" ht="25.2" customHeight="1" x14ac:dyDescent="0.3">
      <c r="A95" s="47"/>
      <c r="B95" s="48" t="s">
        <v>1934</v>
      </c>
      <c r="C95" s="114">
        <f>SUM(C93:C94)</f>
        <v>0</v>
      </c>
      <c r="D95" s="114">
        <f t="shared" ref="D95:O95" si="18">SUM(D93:D94)</f>
        <v>0</v>
      </c>
      <c r="E95" s="114">
        <f t="shared" si="18"/>
        <v>0</v>
      </c>
      <c r="F95" s="114">
        <f t="shared" si="18"/>
        <v>0</v>
      </c>
      <c r="G95" s="114">
        <f t="shared" si="18"/>
        <v>0</v>
      </c>
      <c r="H95" s="114">
        <f t="shared" si="18"/>
        <v>0</v>
      </c>
      <c r="I95" s="114">
        <f t="shared" si="18"/>
        <v>0</v>
      </c>
      <c r="J95" s="114">
        <f t="shared" si="18"/>
        <v>0</v>
      </c>
      <c r="K95" s="114">
        <f t="shared" si="18"/>
        <v>0</v>
      </c>
      <c r="L95" s="114">
        <f t="shared" si="18"/>
        <v>0</v>
      </c>
      <c r="M95" s="114">
        <f t="shared" si="18"/>
        <v>0</v>
      </c>
      <c r="N95" s="114">
        <f t="shared" si="18"/>
        <v>0</v>
      </c>
      <c r="O95" s="114">
        <f>SUM(O93:O94)</f>
        <v>0</v>
      </c>
      <c r="P95" s="47"/>
    </row>
    <row r="96" spans="1:16" s="96" customFormat="1" ht="25.2" customHeight="1" x14ac:dyDescent="0.3">
      <c r="A96" s="95"/>
      <c r="B96" s="106" t="s">
        <v>693</v>
      </c>
      <c r="C96" s="134"/>
      <c r="D96" s="134"/>
      <c r="E96" s="134"/>
      <c r="F96" s="134"/>
      <c r="G96" s="134"/>
      <c r="H96" s="134"/>
      <c r="I96" s="134"/>
      <c r="J96" s="134"/>
      <c r="K96" s="134"/>
      <c r="L96" s="134"/>
      <c r="M96" s="134"/>
      <c r="N96" s="134"/>
      <c r="O96" s="135">
        <f>IF(O95&lt;&gt;0, "-", 0)</f>
        <v>0</v>
      </c>
      <c r="P96" s="95"/>
    </row>
    <row r="97" spans="1:16" ht="40.200000000000003" customHeight="1" x14ac:dyDescent="0.3">
      <c r="A97" s="26"/>
      <c r="B97" s="10" t="s">
        <v>1925</v>
      </c>
      <c r="C97" s="136">
        <f>SUM(C64,C70,C74,C80,C90,C95)</f>
        <v>0</v>
      </c>
      <c r="D97" s="136">
        <f t="shared" ref="D97:O97" si="19">SUM(D64,D70,D74,D80,D90,D95)</f>
        <v>0</v>
      </c>
      <c r="E97" s="136">
        <f t="shared" si="19"/>
        <v>0</v>
      </c>
      <c r="F97" s="136">
        <f t="shared" si="19"/>
        <v>0</v>
      </c>
      <c r="G97" s="136">
        <f t="shared" si="19"/>
        <v>0</v>
      </c>
      <c r="H97" s="136">
        <f t="shared" si="19"/>
        <v>0</v>
      </c>
      <c r="I97" s="136">
        <f t="shared" si="19"/>
        <v>0</v>
      </c>
      <c r="J97" s="136">
        <f t="shared" si="19"/>
        <v>0</v>
      </c>
      <c r="K97" s="136">
        <f t="shared" si="19"/>
        <v>0</v>
      </c>
      <c r="L97" s="136">
        <f t="shared" si="19"/>
        <v>0</v>
      </c>
      <c r="M97" s="136">
        <f t="shared" si="19"/>
        <v>0</v>
      </c>
      <c r="N97" s="136">
        <f t="shared" si="19"/>
        <v>0</v>
      </c>
      <c r="O97" s="136">
        <f t="shared" si="19"/>
        <v>0</v>
      </c>
      <c r="P97" s="9"/>
    </row>
    <row r="98" spans="1:16" ht="24.75" customHeight="1" x14ac:dyDescent="0.3">
      <c r="A98" s="38"/>
      <c r="B98" s="39" t="s">
        <v>693</v>
      </c>
      <c r="C98" s="126"/>
      <c r="D98" s="126"/>
      <c r="E98" s="126"/>
      <c r="F98" s="126"/>
      <c r="G98" s="126"/>
      <c r="H98" s="126"/>
      <c r="I98" s="126"/>
      <c r="J98" s="126"/>
      <c r="K98" s="126"/>
      <c r="L98" s="126"/>
      <c r="M98" s="126"/>
      <c r="N98" s="126"/>
      <c r="O98" s="126" t="s">
        <v>693</v>
      </c>
      <c r="P98" s="38"/>
    </row>
    <row r="99" spans="1:16" ht="40.200000000000003" customHeight="1" x14ac:dyDescent="0.3">
      <c r="A99" s="107"/>
      <c r="B99" s="34" t="s">
        <v>1953</v>
      </c>
      <c r="C99" s="137"/>
      <c r="D99" s="137"/>
      <c r="E99" s="137"/>
      <c r="F99" s="137"/>
      <c r="G99" s="137"/>
      <c r="H99" s="137"/>
      <c r="I99" s="137"/>
      <c r="J99" s="137"/>
      <c r="K99" s="137"/>
      <c r="L99" s="137"/>
      <c r="M99" s="137"/>
      <c r="N99" s="137"/>
      <c r="O99" s="137"/>
      <c r="P99" s="107"/>
    </row>
    <row r="100" spans="1:16" ht="25.2" customHeight="1" thickBot="1" x14ac:dyDescent="0.35">
      <c r="A100" s="47"/>
      <c r="B100" s="53"/>
      <c r="C100" s="121"/>
      <c r="D100" s="121"/>
      <c r="E100" s="121"/>
      <c r="F100" s="121"/>
      <c r="G100" s="121"/>
      <c r="H100" s="121"/>
      <c r="I100" s="121"/>
      <c r="J100" s="121"/>
      <c r="K100" s="121"/>
      <c r="L100" s="121"/>
      <c r="M100" s="121"/>
      <c r="N100" s="121"/>
      <c r="O100" s="121"/>
      <c r="P100" s="47"/>
    </row>
    <row r="101" spans="1:16" ht="24.75" customHeight="1" thickBot="1" x14ac:dyDescent="0.35">
      <c r="A101" s="47"/>
      <c r="B101" s="7" t="s">
        <v>679</v>
      </c>
      <c r="C101" s="113"/>
      <c r="D101" s="113"/>
      <c r="E101" s="113"/>
      <c r="F101" s="113"/>
      <c r="G101" s="113"/>
      <c r="H101" s="113"/>
      <c r="I101" s="113"/>
      <c r="J101" s="113"/>
      <c r="K101" s="113"/>
      <c r="L101" s="113"/>
      <c r="M101" s="113"/>
      <c r="N101" s="113"/>
      <c r="O101" s="114">
        <f>SUM(C101:N101)</f>
        <v>0</v>
      </c>
      <c r="P101" s="47"/>
    </row>
    <row r="102" spans="1:16" ht="25.2" customHeight="1" x14ac:dyDescent="0.3">
      <c r="A102" s="47"/>
      <c r="B102" s="31" t="s">
        <v>680</v>
      </c>
      <c r="C102" s="122"/>
      <c r="D102" s="122"/>
      <c r="E102" s="122"/>
      <c r="F102" s="122"/>
      <c r="G102" s="122"/>
      <c r="H102" s="122"/>
      <c r="I102" s="122"/>
      <c r="J102" s="122"/>
      <c r="K102" s="122"/>
      <c r="L102" s="122"/>
      <c r="M102" s="122"/>
      <c r="N102" s="122"/>
      <c r="O102" s="117">
        <f>SUM(C102:N102)</f>
        <v>0</v>
      </c>
      <c r="P102" s="47"/>
    </row>
    <row r="103" spans="1:16" ht="25.2" customHeight="1" x14ac:dyDescent="0.3">
      <c r="A103" s="47"/>
      <c r="B103" s="48" t="s">
        <v>1920</v>
      </c>
      <c r="C103" s="138">
        <f>C101-C102</f>
        <v>0</v>
      </c>
      <c r="D103" s="114">
        <f>D101-D102</f>
        <v>0</v>
      </c>
      <c r="E103" s="114">
        <f t="shared" ref="E103:O103" si="20">E101-E102</f>
        <v>0</v>
      </c>
      <c r="F103" s="114">
        <f t="shared" si="20"/>
        <v>0</v>
      </c>
      <c r="G103" s="114">
        <f t="shared" si="20"/>
        <v>0</v>
      </c>
      <c r="H103" s="114">
        <f t="shared" si="20"/>
        <v>0</v>
      </c>
      <c r="I103" s="114">
        <f t="shared" si="20"/>
        <v>0</v>
      </c>
      <c r="J103" s="114">
        <f t="shared" si="20"/>
        <v>0</v>
      </c>
      <c r="K103" s="114">
        <f t="shared" si="20"/>
        <v>0</v>
      </c>
      <c r="L103" s="114">
        <f t="shared" si="20"/>
        <v>0</v>
      </c>
      <c r="M103" s="114">
        <f t="shared" si="20"/>
        <v>0</v>
      </c>
      <c r="N103" s="114">
        <f t="shared" si="20"/>
        <v>0</v>
      </c>
      <c r="O103" s="114">
        <f>O101-O102</f>
        <v>0</v>
      </c>
      <c r="P103" s="47"/>
    </row>
    <row r="104" spans="1:16" ht="25.2" customHeight="1" x14ac:dyDescent="0.3">
      <c r="A104" s="47"/>
      <c r="B104" s="56" t="s">
        <v>1920</v>
      </c>
      <c r="C104" s="139">
        <f>C103</f>
        <v>0</v>
      </c>
      <c r="D104" s="139">
        <f>D103</f>
        <v>0</v>
      </c>
      <c r="E104" s="139">
        <f t="shared" ref="E104:N104" si="21">E103</f>
        <v>0</v>
      </c>
      <c r="F104" s="139">
        <f t="shared" si="21"/>
        <v>0</v>
      </c>
      <c r="G104" s="139">
        <f t="shared" si="21"/>
        <v>0</v>
      </c>
      <c r="H104" s="139">
        <f t="shared" si="21"/>
        <v>0</v>
      </c>
      <c r="I104" s="139">
        <f t="shared" si="21"/>
        <v>0</v>
      </c>
      <c r="J104" s="139">
        <f t="shared" si="21"/>
        <v>0</v>
      </c>
      <c r="K104" s="139">
        <f t="shared" si="21"/>
        <v>0</v>
      </c>
      <c r="L104" s="139">
        <f t="shared" si="21"/>
        <v>0</v>
      </c>
      <c r="M104" s="139">
        <f t="shared" si="21"/>
        <v>0</v>
      </c>
      <c r="N104" s="139">
        <f t="shared" si="21"/>
        <v>0</v>
      </c>
      <c r="O104" s="119">
        <f>IF((O103=0)*(O101 &gt; 0)*(ABS(O102) &gt; 0), "-", 0)</f>
        <v>0</v>
      </c>
      <c r="P104" s="47"/>
    </row>
    <row r="105" spans="1:16" s="96" customFormat="1" ht="24.75" customHeight="1" x14ac:dyDescent="0.3">
      <c r="A105" s="108"/>
      <c r="B105" s="109" t="s">
        <v>693</v>
      </c>
      <c r="C105" s="140"/>
      <c r="D105" s="140"/>
      <c r="E105" s="140"/>
      <c r="F105" s="140"/>
      <c r="G105" s="140"/>
      <c r="H105" s="140"/>
      <c r="I105" s="140"/>
      <c r="J105" s="140"/>
      <c r="K105" s="140"/>
      <c r="L105" s="140"/>
      <c r="M105" s="140"/>
      <c r="N105" s="140"/>
      <c r="O105" s="140" t="s">
        <v>693</v>
      </c>
      <c r="P105" s="108"/>
    </row>
    <row r="106" spans="1:16" ht="40.200000000000003" customHeight="1" x14ac:dyDescent="0.3">
      <c r="A106" s="27"/>
      <c r="B106" s="37" t="s">
        <v>1954</v>
      </c>
      <c r="C106" s="141"/>
      <c r="D106" s="141"/>
      <c r="E106" s="141"/>
      <c r="F106" s="141"/>
      <c r="G106" s="141"/>
      <c r="H106" s="141"/>
      <c r="I106" s="141"/>
      <c r="J106" s="141"/>
      <c r="K106" s="141"/>
      <c r="L106" s="141"/>
      <c r="M106" s="141"/>
      <c r="N106" s="141"/>
      <c r="O106" s="141"/>
      <c r="P106" s="28"/>
    </row>
    <row r="107" spans="1:16" s="96" customFormat="1" ht="25.2" customHeight="1" thickBot="1" x14ac:dyDescent="0.35">
      <c r="A107" s="95"/>
      <c r="B107" s="95"/>
      <c r="C107" s="134"/>
      <c r="D107" s="134"/>
      <c r="E107" s="134"/>
      <c r="F107" s="134"/>
      <c r="G107" s="134"/>
      <c r="H107" s="134"/>
      <c r="I107" s="134"/>
      <c r="J107" s="134"/>
      <c r="K107" s="134"/>
      <c r="L107" s="134"/>
      <c r="M107" s="134"/>
      <c r="N107" s="134"/>
      <c r="O107" s="134"/>
      <c r="P107" s="95"/>
    </row>
    <row r="108" spans="1:16" ht="24.75" customHeight="1" thickBot="1" x14ac:dyDescent="0.35">
      <c r="A108" s="47"/>
      <c r="B108" s="7" t="s">
        <v>681</v>
      </c>
      <c r="C108" s="113"/>
      <c r="D108" s="113"/>
      <c r="E108" s="113"/>
      <c r="F108" s="113"/>
      <c r="G108" s="113"/>
      <c r="H108" s="113"/>
      <c r="I108" s="113"/>
      <c r="J108" s="113"/>
      <c r="K108" s="113"/>
      <c r="L108" s="113"/>
      <c r="M108" s="113"/>
      <c r="N108" s="113"/>
      <c r="O108" s="114">
        <f>SUM(C108:N108)</f>
        <v>0</v>
      </c>
      <c r="P108" s="47"/>
    </row>
    <row r="109" spans="1:16" ht="25.2" customHeight="1" x14ac:dyDescent="0.3">
      <c r="A109" s="47"/>
      <c r="B109" s="54" t="s">
        <v>678</v>
      </c>
      <c r="C109" s="142">
        <f>C53-C97+C101-C102</f>
        <v>0</v>
      </c>
      <c r="D109" s="142">
        <f t="shared" ref="D109:N109" si="22">D53-D97+D101-D102</f>
        <v>0</v>
      </c>
      <c r="E109" s="142">
        <f t="shared" si="22"/>
        <v>0</v>
      </c>
      <c r="F109" s="142">
        <f t="shared" si="22"/>
        <v>0</v>
      </c>
      <c r="G109" s="142">
        <f t="shared" si="22"/>
        <v>0</v>
      </c>
      <c r="H109" s="142">
        <f t="shared" si="22"/>
        <v>0</v>
      </c>
      <c r="I109" s="142">
        <f t="shared" si="22"/>
        <v>0</v>
      </c>
      <c r="J109" s="142">
        <f t="shared" si="22"/>
        <v>0</v>
      </c>
      <c r="K109" s="142">
        <f t="shared" si="22"/>
        <v>0</v>
      </c>
      <c r="L109" s="142">
        <f t="shared" si="22"/>
        <v>0</v>
      </c>
      <c r="M109" s="142">
        <f t="shared" si="22"/>
        <v>0</v>
      </c>
      <c r="N109" s="142">
        <f t="shared" si="22"/>
        <v>0</v>
      </c>
      <c r="O109" s="114">
        <f>SUM(C109:N109)</f>
        <v>0</v>
      </c>
      <c r="P109" s="47"/>
    </row>
    <row r="110" spans="1:16" ht="24.75" customHeight="1" x14ac:dyDescent="0.3">
      <c r="A110" s="47"/>
      <c r="B110" s="55" t="s">
        <v>1871</v>
      </c>
      <c r="C110" s="179"/>
      <c r="D110" s="179"/>
      <c r="E110" s="179"/>
      <c r="F110" s="179"/>
      <c r="G110" s="179"/>
      <c r="H110" s="179"/>
      <c r="I110" s="179"/>
      <c r="J110" s="179"/>
      <c r="K110" s="179"/>
      <c r="L110" s="179"/>
      <c r="M110" s="179"/>
      <c r="N110" s="179"/>
      <c r="O110" s="130">
        <f>SUM(C110:N110)</f>
        <v>0</v>
      </c>
      <c r="P110" s="47"/>
    </row>
    <row r="111" spans="1:16" ht="25.2" customHeight="1" x14ac:dyDescent="0.3">
      <c r="A111" s="47"/>
      <c r="B111" s="56" t="s">
        <v>693</v>
      </c>
      <c r="C111" s="131"/>
      <c r="D111" s="124"/>
      <c r="E111" s="124"/>
      <c r="F111" s="124"/>
      <c r="G111" s="124"/>
      <c r="H111" s="124"/>
      <c r="I111" s="124"/>
      <c r="J111" s="124"/>
      <c r="K111" s="124"/>
      <c r="L111" s="124"/>
      <c r="M111" s="124"/>
      <c r="N111" s="124"/>
      <c r="O111" s="124" t="s">
        <v>693</v>
      </c>
      <c r="P111" s="47"/>
    </row>
    <row r="112" spans="1:16" ht="40.200000000000003" customHeight="1" x14ac:dyDescent="0.3">
      <c r="A112" s="27"/>
      <c r="B112" s="181" t="str">
        <f>_xlfn.CONCAT("ENDING FUND BALANCE", IF((O112&lt;&gt;'Cash and Investments'!G4)*(O117 = 0),"; &lt;&gt; Cash and Investments TAB",""), IF(O103&lt;&gt;0,"; Tranfers in/out &lt;&gt; 0",""))</f>
        <v>ENDING FUND BALANCE</v>
      </c>
      <c r="C112" s="143">
        <f>ROUND(SUM(C108:C110),2)</f>
        <v>0</v>
      </c>
      <c r="D112" s="143">
        <f t="shared" ref="D112:O112" si="23">ROUND(SUM(D108:D110),2)</f>
        <v>0</v>
      </c>
      <c r="E112" s="143">
        <f t="shared" si="23"/>
        <v>0</v>
      </c>
      <c r="F112" s="143">
        <f t="shared" si="23"/>
        <v>0</v>
      </c>
      <c r="G112" s="143">
        <f t="shared" si="23"/>
        <v>0</v>
      </c>
      <c r="H112" s="143">
        <f t="shared" si="23"/>
        <v>0</v>
      </c>
      <c r="I112" s="143">
        <f t="shared" si="23"/>
        <v>0</v>
      </c>
      <c r="J112" s="143">
        <f t="shared" si="23"/>
        <v>0</v>
      </c>
      <c r="K112" s="143">
        <f t="shared" si="23"/>
        <v>0</v>
      </c>
      <c r="L112" s="143">
        <f t="shared" si="23"/>
        <v>0</v>
      </c>
      <c r="M112" s="143">
        <f t="shared" si="23"/>
        <v>0</v>
      </c>
      <c r="N112" s="143">
        <f t="shared" si="23"/>
        <v>0</v>
      </c>
      <c r="O112" s="143">
        <f>ROUND(SUM(O108:O110),2)</f>
        <v>0</v>
      </c>
      <c r="P112" s="182"/>
    </row>
    <row r="113" spans="1:16" ht="24.9" customHeight="1" x14ac:dyDescent="0.3"/>
    <row r="114" spans="1:16" ht="62.25" customHeight="1" x14ac:dyDescent="0.3">
      <c r="A114" s="183"/>
      <c r="B114" s="184" t="s">
        <v>1979</v>
      </c>
      <c r="C114" s="185"/>
      <c r="D114" s="185"/>
      <c r="E114" s="185"/>
      <c r="F114" s="185"/>
      <c r="G114" s="185"/>
      <c r="H114" s="185"/>
      <c r="I114" s="185"/>
      <c r="J114" s="185"/>
      <c r="K114" s="185"/>
      <c r="L114" s="185"/>
      <c r="M114" s="185"/>
      <c r="N114" s="185"/>
      <c r="O114" s="185"/>
      <c r="P114" s="186"/>
    </row>
    <row r="115" spans="1:16" ht="24.9" customHeight="1" x14ac:dyDescent="0.3">
      <c r="A115" s="187"/>
      <c r="B115" s="192" t="str">
        <f>IF((O117&lt;&gt;'Cash and Investments'!G4)*(O117 &lt;&gt; 0), "Total &lt;&gt; Cash and Investments TAB", "")</f>
        <v/>
      </c>
      <c r="C115" s="191"/>
      <c r="D115" s="187"/>
      <c r="E115" s="187"/>
      <c r="F115" s="187"/>
      <c r="G115" s="187"/>
      <c r="H115" s="187"/>
      <c r="I115" s="187"/>
      <c r="J115" s="187"/>
      <c r="K115" s="187"/>
      <c r="L115" s="187"/>
      <c r="M115" s="187"/>
      <c r="N115" s="187"/>
      <c r="O115" s="191"/>
      <c r="P115" s="187"/>
    </row>
    <row r="116" spans="1:16" ht="3" customHeight="1" thickBot="1" x14ac:dyDescent="0.35">
      <c r="A116" s="187"/>
      <c r="B116" s="191" t="s">
        <v>693</v>
      </c>
      <c r="C116" s="187"/>
      <c r="D116" s="187"/>
      <c r="E116" s="187"/>
      <c r="F116" s="187"/>
      <c r="G116" s="187"/>
      <c r="H116" s="187"/>
      <c r="I116" s="187"/>
      <c r="J116" s="187"/>
      <c r="K116" s="187"/>
      <c r="L116" s="187"/>
      <c r="M116" s="187"/>
      <c r="N116" s="187"/>
      <c r="O116" s="191" t="s">
        <v>693</v>
      </c>
      <c r="P116" s="187"/>
    </row>
    <row r="117" spans="1:16" ht="24.9" customHeight="1" thickBot="1" x14ac:dyDescent="0.35">
      <c r="A117" s="187"/>
      <c r="B117" s="7" t="s">
        <v>1977</v>
      </c>
      <c r="C117" s="113"/>
      <c r="D117" s="113"/>
      <c r="E117" s="113"/>
      <c r="F117" s="113"/>
      <c r="G117" s="113"/>
      <c r="H117" s="113"/>
      <c r="I117" s="113"/>
      <c r="J117" s="113"/>
      <c r="K117" s="113"/>
      <c r="L117" s="113"/>
      <c r="M117" s="113"/>
      <c r="N117" s="113"/>
      <c r="O117" s="190">
        <f>SUM(C117:N117)</f>
        <v>0</v>
      </c>
      <c r="P117" s="187"/>
    </row>
    <row r="118" spans="1:16" ht="24.9" customHeight="1" x14ac:dyDescent="0.3">
      <c r="A118" s="187"/>
      <c r="B118" s="191"/>
      <c r="C118" s="187"/>
      <c r="D118" s="187"/>
      <c r="E118" s="187"/>
      <c r="F118" s="187"/>
      <c r="G118" s="187"/>
      <c r="H118" s="187"/>
      <c r="I118" s="187"/>
      <c r="J118" s="187"/>
      <c r="K118" s="187"/>
      <c r="L118" s="187"/>
      <c r="M118" s="187"/>
      <c r="N118" s="187"/>
      <c r="O118" s="187"/>
      <c r="P118" s="187"/>
    </row>
    <row r="119" spans="1:16" ht="39.75" customHeight="1" x14ac:dyDescent="0.3">
      <c r="A119" s="183"/>
      <c r="B119" s="188"/>
      <c r="C119" s="180"/>
      <c r="D119" s="180"/>
      <c r="E119" s="180"/>
      <c r="F119" s="180"/>
      <c r="G119" s="180"/>
      <c r="H119" s="180"/>
      <c r="I119" s="180"/>
      <c r="J119" s="180"/>
      <c r="K119" s="180"/>
      <c r="L119" s="180"/>
      <c r="M119" s="180"/>
      <c r="N119" s="180"/>
      <c r="O119" s="180"/>
      <c r="P119" s="189"/>
    </row>
  </sheetData>
  <sheetProtection algorithmName="SHA-512" hashValue="+M7BYaTOiM0/EO/WdsBs8/F/3osNjV3ZaV/euvmUS3kdXb6ujpNJUbtGsTH7AUr6x7Gn/xnUMMVnzpfyc63SuQ==" saltValue="1ZeyZ/TZbfEwieya2h7vvw==" spinCount="100000" sheet="1" objects="1" formatColumns="0" selectLockedCells="1"/>
  <sortState xmlns:xlrd2="http://schemas.microsoft.com/office/spreadsheetml/2017/richdata2" columnSort="1" ref="D7:O7">
    <sortCondition ref="D7:O7" customList="General Fund,Special Revenue Fund,Enterprise Fund,Debt Service Fund,Capital Projects Fund,Custodial Fund"/>
  </sortState>
  <mergeCells count="1">
    <mergeCell ref="C1:N3"/>
  </mergeCells>
  <conditionalFormatting sqref="B112">
    <cfRule type="containsText" dxfId="39" priority="11" operator="containsText" text="&lt;&gt;">
      <formula>NOT(ISERROR(SEARCH("&lt;&gt;",B112)))</formula>
    </cfRule>
  </conditionalFormatting>
  <conditionalFormatting sqref="B115">
    <cfRule type="containsText" dxfId="38" priority="1" operator="containsText" text="&lt;&gt;">
      <formula>NOT(ISERROR(SEARCH("&lt;&gt;",B115)))</formula>
    </cfRule>
  </conditionalFormatting>
  <conditionalFormatting sqref="B119">
    <cfRule type="containsText" dxfId="37" priority="2" operator="containsText" text="&lt;&gt;">
      <formula>NOT(ISERROR(SEARCH("&lt;&gt;",B119)))</formula>
    </cfRule>
  </conditionalFormatting>
  <pageMargins left="0.05" right="0.05" top="0.05" bottom="0.05" header="0.3" footer="0.3"/>
  <pageSetup scale="68"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errorTitle="Fund Type" error="Please select fund type from the drop down list." promptTitle="Fund Type" prompt="Select from drop down list." xr:uid="{A357744B-1D2A-4151-9B87-45A0304D7F0A}">
          <x14:formula1>
            <xm:f>'Drop Down Lists'!$I$2:$I$6</xm:f>
          </x14:formula1>
          <xm:sqref>D7:N7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6C2A6-491D-46B1-83F8-B2AAA9741955}">
  <sheetPr>
    <tabColor rgb="FF9AAC9B"/>
  </sheetPr>
  <dimension ref="A1:I70"/>
  <sheetViews>
    <sheetView showGridLines="0" topLeftCell="A3" zoomScale="70" zoomScaleNormal="70" workbookViewId="0">
      <selection activeCell="A6" sqref="A6"/>
    </sheetView>
  </sheetViews>
  <sheetFormatPr defaultColWidth="9.109375" defaultRowHeight="14.4" x14ac:dyDescent="0.3"/>
  <cols>
    <col min="1" max="2" width="24.6640625" style="3" customWidth="1"/>
    <col min="3" max="3" width="35.6640625" style="3" customWidth="1"/>
    <col min="4" max="5" width="33.6640625" style="3" customWidth="1"/>
    <col min="6" max="6" width="32.88671875" style="3" customWidth="1"/>
    <col min="7" max="7" width="32.88671875" style="14" customWidth="1"/>
    <col min="8" max="19" width="9.33203125" style="3" customWidth="1"/>
    <col min="20" max="16384" width="9.109375" style="3"/>
  </cols>
  <sheetData>
    <row r="1" spans="1:9" ht="18" hidden="1" x14ac:dyDescent="0.35">
      <c r="A1" s="4" t="str">
        <f>_xlfn.CONCAT("Local Government Name:  ",'Entity Information'!D6)</f>
        <v xml:space="preserve">Local Government Name:  </v>
      </c>
      <c r="G1" s="12"/>
    </row>
    <row r="2" spans="1:9" ht="18" hidden="1" x14ac:dyDescent="0.35">
      <c r="A2" s="4" t="str">
        <f>_xlfn.CONCAT("Report Period:  ",TEXT('Entity Information'!D8,"mmmm dd"),", ",'Entity Information'!D10)</f>
        <v xml:space="preserve">Report Period:  January 00, </v>
      </c>
      <c r="G2" s="12"/>
    </row>
    <row r="3" spans="1:9" ht="20.25" customHeight="1" x14ac:dyDescent="0.3">
      <c r="A3" s="198" t="s">
        <v>1990</v>
      </c>
      <c r="B3" s="194"/>
      <c r="C3" s="194"/>
      <c r="D3" s="194"/>
      <c r="E3" s="194"/>
      <c r="F3" s="17"/>
      <c r="G3" s="18"/>
    </row>
    <row r="4" spans="1:9" ht="35.25" customHeight="1" x14ac:dyDescent="0.3">
      <c r="A4" s="262" t="str">
        <f>_xlfn.CONCAT("Cash and Investments",IF((G4&lt;&gt;Activities!O112)*(Activities!O117 = 0),"; &lt;&gt; Activities",""),IF((G4&lt;&gt;Activities!O117)*(Activities!O117&lt;&gt;0),"; &lt;&gt; Activities",""), IF(SUM(E6:E20)&lt;&gt;SUM(C24:C69),"; &lt;&gt; Outstanding Checks",""),IF(SUM(F6:F20)&lt;&gt;SUM(G24:G69),"; &lt;&gt; Deposits in Transit",""))</f>
        <v>Cash and Investments</v>
      </c>
      <c r="B4" s="262"/>
      <c r="C4" s="262"/>
      <c r="D4" s="262"/>
      <c r="E4" s="262"/>
      <c r="F4" s="17" t="s">
        <v>1969</v>
      </c>
      <c r="G4" s="18">
        <f>ROUND(SUM(G6:G20),2)</f>
        <v>0</v>
      </c>
    </row>
    <row r="5" spans="1:9" s="13" customFormat="1" ht="30" customHeight="1" thickBot="1" x14ac:dyDescent="0.35">
      <c r="A5" s="15" t="s">
        <v>15</v>
      </c>
      <c r="B5" s="15" t="s">
        <v>14</v>
      </c>
      <c r="C5" s="15" t="s">
        <v>1951</v>
      </c>
      <c r="D5" s="15" t="s">
        <v>677</v>
      </c>
      <c r="E5" s="15" t="s">
        <v>676</v>
      </c>
      <c r="F5" s="15" t="s">
        <v>1919</v>
      </c>
      <c r="G5" s="90" t="s">
        <v>16</v>
      </c>
      <c r="I5" s="3"/>
    </row>
    <row r="6" spans="1:9" ht="25.2" customHeight="1" thickBot="1" x14ac:dyDescent="0.4">
      <c r="A6" s="144"/>
      <c r="B6" s="144"/>
      <c r="C6" s="144"/>
      <c r="D6" s="145"/>
      <c r="E6" s="153">
        <f t="shared" ref="E6:E20" si="0">SUMIF($B$24:$B$69, A6, $C$24:$C$69)</f>
        <v>0</v>
      </c>
      <c r="F6" s="154">
        <f t="shared" ref="F6:F20" si="1">SUMIF($F$24:$F$69, A6, $G$24:$G$69)</f>
        <v>0</v>
      </c>
      <c r="G6" s="154">
        <f>SUM(D6-E6+F6)</f>
        <v>0</v>
      </c>
    </row>
    <row r="7" spans="1:9" ht="25.2" customHeight="1" thickBot="1" x14ac:dyDescent="0.4">
      <c r="A7" s="146"/>
      <c r="B7" s="146"/>
      <c r="C7" s="146"/>
      <c r="D7" s="147"/>
      <c r="E7" s="153">
        <f t="shared" si="0"/>
        <v>0</v>
      </c>
      <c r="F7" s="154">
        <f t="shared" si="1"/>
        <v>0</v>
      </c>
      <c r="G7" s="154">
        <f t="shared" ref="G7:G20" si="2">SUM(D7-E7+F7)</f>
        <v>0</v>
      </c>
    </row>
    <row r="8" spans="1:9" ht="25.2" customHeight="1" thickBot="1" x14ac:dyDescent="0.4">
      <c r="A8" s="144"/>
      <c r="B8" s="144"/>
      <c r="C8" s="144"/>
      <c r="D8" s="145"/>
      <c r="E8" s="153">
        <f t="shared" si="0"/>
        <v>0</v>
      </c>
      <c r="F8" s="154">
        <f t="shared" si="1"/>
        <v>0</v>
      </c>
      <c r="G8" s="154">
        <f t="shared" si="2"/>
        <v>0</v>
      </c>
    </row>
    <row r="9" spans="1:9" ht="25.2" customHeight="1" thickBot="1" x14ac:dyDescent="0.4">
      <c r="A9" s="146"/>
      <c r="B9" s="146"/>
      <c r="C9" s="146"/>
      <c r="D9" s="147"/>
      <c r="E9" s="153">
        <f t="shared" si="0"/>
        <v>0</v>
      </c>
      <c r="F9" s="154">
        <f t="shared" si="1"/>
        <v>0</v>
      </c>
      <c r="G9" s="154">
        <f t="shared" si="2"/>
        <v>0</v>
      </c>
    </row>
    <row r="10" spans="1:9" ht="25.2" customHeight="1" thickBot="1" x14ac:dyDescent="0.4">
      <c r="A10" s="144"/>
      <c r="B10" s="144"/>
      <c r="C10" s="144"/>
      <c r="D10" s="145"/>
      <c r="E10" s="153">
        <f t="shared" si="0"/>
        <v>0</v>
      </c>
      <c r="F10" s="154">
        <f t="shared" si="1"/>
        <v>0</v>
      </c>
      <c r="G10" s="154">
        <f t="shared" si="2"/>
        <v>0</v>
      </c>
    </row>
    <row r="11" spans="1:9" ht="25.2" customHeight="1" thickBot="1" x14ac:dyDescent="0.4">
      <c r="A11" s="146"/>
      <c r="B11" s="146"/>
      <c r="C11" s="146"/>
      <c r="D11" s="147"/>
      <c r="E11" s="153">
        <f t="shared" si="0"/>
        <v>0</v>
      </c>
      <c r="F11" s="154">
        <f t="shared" si="1"/>
        <v>0</v>
      </c>
      <c r="G11" s="154">
        <f t="shared" si="2"/>
        <v>0</v>
      </c>
    </row>
    <row r="12" spans="1:9" ht="25.2" customHeight="1" thickBot="1" x14ac:dyDescent="0.4">
      <c r="A12" s="144"/>
      <c r="B12" s="144"/>
      <c r="C12" s="144"/>
      <c r="D12" s="145"/>
      <c r="E12" s="153">
        <f t="shared" si="0"/>
        <v>0</v>
      </c>
      <c r="F12" s="154">
        <f t="shared" si="1"/>
        <v>0</v>
      </c>
      <c r="G12" s="154">
        <f t="shared" si="2"/>
        <v>0</v>
      </c>
    </row>
    <row r="13" spans="1:9" ht="25.2" customHeight="1" thickBot="1" x14ac:dyDescent="0.4">
      <c r="A13" s="146"/>
      <c r="B13" s="146"/>
      <c r="C13" s="146"/>
      <c r="D13" s="147"/>
      <c r="E13" s="153">
        <f t="shared" si="0"/>
        <v>0</v>
      </c>
      <c r="F13" s="154">
        <f t="shared" si="1"/>
        <v>0</v>
      </c>
      <c r="G13" s="154">
        <f t="shared" si="2"/>
        <v>0</v>
      </c>
    </row>
    <row r="14" spans="1:9" ht="25.2" customHeight="1" thickBot="1" x14ac:dyDescent="0.4">
      <c r="A14" s="144"/>
      <c r="B14" s="144"/>
      <c r="C14" s="144"/>
      <c r="D14" s="145"/>
      <c r="E14" s="153">
        <f t="shared" si="0"/>
        <v>0</v>
      </c>
      <c r="F14" s="154">
        <f t="shared" si="1"/>
        <v>0</v>
      </c>
      <c r="G14" s="154">
        <f t="shared" si="2"/>
        <v>0</v>
      </c>
    </row>
    <row r="15" spans="1:9" ht="25.2" customHeight="1" thickBot="1" x14ac:dyDescent="0.4">
      <c r="A15" s="146"/>
      <c r="B15" s="146"/>
      <c r="C15" s="146"/>
      <c r="D15" s="147"/>
      <c r="E15" s="153">
        <f t="shared" si="0"/>
        <v>0</v>
      </c>
      <c r="F15" s="154">
        <f t="shared" si="1"/>
        <v>0</v>
      </c>
      <c r="G15" s="154">
        <f t="shared" si="2"/>
        <v>0</v>
      </c>
    </row>
    <row r="16" spans="1:9" ht="25.2" customHeight="1" thickBot="1" x14ac:dyDescent="0.4">
      <c r="A16" s="144"/>
      <c r="B16" s="144"/>
      <c r="C16" s="144"/>
      <c r="D16" s="145"/>
      <c r="E16" s="153">
        <f t="shared" si="0"/>
        <v>0</v>
      </c>
      <c r="F16" s="154">
        <f t="shared" si="1"/>
        <v>0</v>
      </c>
      <c r="G16" s="154">
        <f t="shared" si="2"/>
        <v>0</v>
      </c>
    </row>
    <row r="17" spans="1:7" ht="25.2" customHeight="1" thickBot="1" x14ac:dyDescent="0.4">
      <c r="A17" s="146"/>
      <c r="B17" s="146"/>
      <c r="C17" s="146"/>
      <c r="D17" s="147"/>
      <c r="E17" s="153">
        <f t="shared" si="0"/>
        <v>0</v>
      </c>
      <c r="F17" s="154">
        <f t="shared" si="1"/>
        <v>0</v>
      </c>
      <c r="G17" s="154">
        <f t="shared" si="2"/>
        <v>0</v>
      </c>
    </row>
    <row r="18" spans="1:7" ht="25.2" customHeight="1" thickBot="1" x14ac:dyDescent="0.4">
      <c r="A18" s="144"/>
      <c r="B18" s="144"/>
      <c r="C18" s="144"/>
      <c r="D18" s="145"/>
      <c r="E18" s="153">
        <f t="shared" si="0"/>
        <v>0</v>
      </c>
      <c r="F18" s="154">
        <f t="shared" si="1"/>
        <v>0</v>
      </c>
      <c r="G18" s="154">
        <f t="shared" si="2"/>
        <v>0</v>
      </c>
    </row>
    <row r="19" spans="1:7" ht="25.2" customHeight="1" thickBot="1" x14ac:dyDescent="0.4">
      <c r="A19" s="146"/>
      <c r="B19" s="146"/>
      <c r="C19" s="146"/>
      <c r="D19" s="147"/>
      <c r="E19" s="153">
        <f t="shared" si="0"/>
        <v>0</v>
      </c>
      <c r="F19" s="154">
        <f t="shared" si="1"/>
        <v>0</v>
      </c>
      <c r="G19" s="154">
        <f t="shared" si="2"/>
        <v>0</v>
      </c>
    </row>
    <row r="20" spans="1:7" ht="25.2" customHeight="1" thickBot="1" x14ac:dyDescent="0.4">
      <c r="A20" s="144"/>
      <c r="B20" s="144"/>
      <c r="C20" s="144"/>
      <c r="D20" s="145"/>
      <c r="E20" s="153">
        <f t="shared" si="0"/>
        <v>0</v>
      </c>
      <c r="F20" s="154">
        <f t="shared" si="1"/>
        <v>0</v>
      </c>
      <c r="G20" s="154">
        <f t="shared" si="2"/>
        <v>0</v>
      </c>
    </row>
    <row r="21" spans="1:7" ht="25.2" customHeight="1" x14ac:dyDescent="0.3"/>
    <row r="22" spans="1:7" ht="40.200000000000003" customHeight="1" x14ac:dyDescent="0.3">
      <c r="A22" s="262" t="s">
        <v>1970</v>
      </c>
      <c r="B22" s="262"/>
      <c r="C22" s="262"/>
      <c r="E22" s="262" t="s">
        <v>1971</v>
      </c>
      <c r="F22" s="262"/>
      <c r="G22" s="262"/>
    </row>
    <row r="23" spans="1:7" ht="30" customHeight="1" thickBot="1" x14ac:dyDescent="0.4">
      <c r="A23" s="15" t="s">
        <v>1865</v>
      </c>
      <c r="B23" s="15" t="s">
        <v>15</v>
      </c>
      <c r="C23" s="15" t="s">
        <v>1866</v>
      </c>
      <c r="D23" s="16"/>
      <c r="E23" s="15" t="s">
        <v>1940</v>
      </c>
      <c r="F23" s="15" t="s">
        <v>15</v>
      </c>
      <c r="G23" s="15" t="s">
        <v>1866</v>
      </c>
    </row>
    <row r="24" spans="1:7" ht="25.2" customHeight="1" thickBot="1" x14ac:dyDescent="0.4">
      <c r="A24" s="144"/>
      <c r="B24" s="144"/>
      <c r="C24" s="148"/>
      <c r="D24" s="149"/>
      <c r="E24" s="144"/>
      <c r="F24" s="144"/>
      <c r="G24" s="148"/>
    </row>
    <row r="25" spans="1:7" ht="25.2" customHeight="1" thickBot="1" x14ac:dyDescent="0.4">
      <c r="A25" s="146"/>
      <c r="B25" s="146"/>
      <c r="C25" s="150"/>
      <c r="D25" s="149"/>
      <c r="E25" s="146"/>
      <c r="F25" s="146"/>
      <c r="G25" s="150"/>
    </row>
    <row r="26" spans="1:7" ht="25.2" customHeight="1" thickBot="1" x14ac:dyDescent="0.4">
      <c r="A26" s="144"/>
      <c r="B26" s="144"/>
      <c r="C26" s="148"/>
      <c r="D26" s="149"/>
      <c r="E26" s="144"/>
      <c r="F26" s="144"/>
      <c r="G26" s="148"/>
    </row>
    <row r="27" spans="1:7" ht="25.2" customHeight="1" thickBot="1" x14ac:dyDescent="0.4">
      <c r="A27" s="146"/>
      <c r="B27" s="146"/>
      <c r="C27" s="150"/>
      <c r="D27" s="149"/>
      <c r="E27" s="146"/>
      <c r="F27" s="146"/>
      <c r="G27" s="150"/>
    </row>
    <row r="28" spans="1:7" ht="25.2" customHeight="1" thickBot="1" x14ac:dyDescent="0.4">
      <c r="A28" s="144"/>
      <c r="B28" s="144"/>
      <c r="C28" s="148"/>
      <c r="D28" s="149"/>
      <c r="E28" s="144"/>
      <c r="F28" s="144"/>
      <c r="G28" s="148"/>
    </row>
    <row r="29" spans="1:7" ht="25.2" customHeight="1" thickBot="1" x14ac:dyDescent="0.4">
      <c r="A29" s="146"/>
      <c r="B29" s="146"/>
      <c r="C29" s="150"/>
      <c r="D29" s="149"/>
      <c r="E29" s="146"/>
      <c r="F29" s="146"/>
      <c r="G29" s="150"/>
    </row>
    <row r="30" spans="1:7" ht="25.2" customHeight="1" thickBot="1" x14ac:dyDescent="0.4">
      <c r="A30" s="144"/>
      <c r="B30" s="144"/>
      <c r="C30" s="148"/>
      <c r="D30" s="149"/>
      <c r="E30" s="144"/>
      <c r="F30" s="144"/>
      <c r="G30" s="148"/>
    </row>
    <row r="31" spans="1:7" ht="25.2" customHeight="1" thickBot="1" x14ac:dyDescent="0.4">
      <c r="A31" s="146"/>
      <c r="B31" s="146"/>
      <c r="C31" s="150"/>
      <c r="D31" s="149"/>
      <c r="E31" s="146"/>
      <c r="F31" s="146"/>
      <c r="G31" s="150"/>
    </row>
    <row r="32" spans="1:7" ht="25.2" customHeight="1" thickBot="1" x14ac:dyDescent="0.4">
      <c r="A32" s="144"/>
      <c r="B32" s="144"/>
      <c r="C32" s="148"/>
      <c r="D32" s="149"/>
      <c r="E32" s="144"/>
      <c r="F32" s="144"/>
      <c r="G32" s="148"/>
    </row>
    <row r="33" spans="1:7" ht="25.2" customHeight="1" thickBot="1" x14ac:dyDescent="0.4">
      <c r="A33" s="146"/>
      <c r="B33" s="146"/>
      <c r="C33" s="150"/>
      <c r="D33" s="149"/>
      <c r="E33" s="146"/>
      <c r="F33" s="146"/>
      <c r="G33" s="150"/>
    </row>
    <row r="34" spans="1:7" ht="25.2" customHeight="1" thickBot="1" x14ac:dyDescent="0.4">
      <c r="A34" s="144"/>
      <c r="B34" s="144"/>
      <c r="C34" s="148"/>
      <c r="D34" s="149"/>
      <c r="E34" s="144"/>
      <c r="F34" s="144"/>
      <c r="G34" s="148"/>
    </row>
    <row r="35" spans="1:7" ht="25.2" customHeight="1" thickBot="1" x14ac:dyDescent="0.4">
      <c r="A35" s="146"/>
      <c r="B35" s="146"/>
      <c r="C35" s="150"/>
      <c r="D35" s="149"/>
      <c r="E35" s="146"/>
      <c r="F35" s="146"/>
      <c r="G35" s="150"/>
    </row>
    <row r="36" spans="1:7" ht="25.2" customHeight="1" thickBot="1" x14ac:dyDescent="0.4">
      <c r="A36" s="144"/>
      <c r="B36" s="144"/>
      <c r="C36" s="148"/>
      <c r="D36" s="149"/>
      <c r="E36" s="144"/>
      <c r="F36" s="144"/>
      <c r="G36" s="148"/>
    </row>
    <row r="37" spans="1:7" ht="25.2" customHeight="1" thickBot="1" x14ac:dyDescent="0.4">
      <c r="A37" s="146"/>
      <c r="B37" s="146"/>
      <c r="C37" s="150"/>
      <c r="D37" s="149"/>
      <c r="E37" s="146"/>
      <c r="F37" s="146"/>
      <c r="G37" s="150"/>
    </row>
    <row r="38" spans="1:7" ht="25.2" customHeight="1" thickBot="1" x14ac:dyDescent="0.4">
      <c r="A38" s="144"/>
      <c r="B38" s="144"/>
      <c r="C38" s="148"/>
      <c r="D38" s="149"/>
      <c r="E38" s="144"/>
      <c r="F38" s="144"/>
      <c r="G38" s="148"/>
    </row>
    <row r="39" spans="1:7" ht="25.2" customHeight="1" thickBot="1" x14ac:dyDescent="0.4">
      <c r="A39" s="146"/>
      <c r="B39" s="146"/>
      <c r="C39" s="150"/>
      <c r="D39" s="149"/>
      <c r="E39" s="146"/>
      <c r="F39" s="146"/>
      <c r="G39" s="150"/>
    </row>
    <row r="40" spans="1:7" ht="25.2" customHeight="1" thickBot="1" x14ac:dyDescent="0.4">
      <c r="A40" s="144"/>
      <c r="B40" s="144"/>
      <c r="C40" s="148"/>
      <c r="D40" s="149"/>
      <c r="E40" s="144"/>
      <c r="F40" s="144"/>
      <c r="G40" s="148"/>
    </row>
    <row r="41" spans="1:7" ht="25.2" customHeight="1" thickBot="1" x14ac:dyDescent="0.4">
      <c r="A41" s="146"/>
      <c r="B41" s="146"/>
      <c r="C41" s="150"/>
      <c r="D41" s="149"/>
      <c r="E41" s="146"/>
      <c r="F41" s="146"/>
      <c r="G41" s="150"/>
    </row>
    <row r="42" spans="1:7" ht="25.2" customHeight="1" thickBot="1" x14ac:dyDescent="0.4">
      <c r="A42" s="144"/>
      <c r="B42" s="144"/>
      <c r="C42" s="148"/>
      <c r="D42" s="149"/>
      <c r="E42" s="144"/>
      <c r="F42" s="144"/>
      <c r="G42" s="148"/>
    </row>
    <row r="43" spans="1:7" ht="25.2" customHeight="1" thickBot="1" x14ac:dyDescent="0.4">
      <c r="A43" s="146"/>
      <c r="B43" s="146"/>
      <c r="C43" s="150"/>
      <c r="D43" s="149"/>
      <c r="E43" s="146"/>
      <c r="F43" s="146"/>
      <c r="G43" s="150"/>
    </row>
    <row r="44" spans="1:7" ht="25.2" customHeight="1" thickBot="1" x14ac:dyDescent="0.4">
      <c r="A44" s="144"/>
      <c r="B44" s="144"/>
      <c r="C44" s="148"/>
      <c r="D44" s="149"/>
      <c r="E44" s="144"/>
      <c r="F44" s="144"/>
      <c r="G44" s="148"/>
    </row>
    <row r="45" spans="1:7" ht="25.2" customHeight="1" thickBot="1" x14ac:dyDescent="0.4">
      <c r="A45" s="146"/>
      <c r="B45" s="146"/>
      <c r="C45" s="150"/>
      <c r="D45" s="149"/>
      <c r="E45" s="146"/>
      <c r="F45" s="146"/>
      <c r="G45" s="150"/>
    </row>
    <row r="46" spans="1:7" ht="25.2" customHeight="1" thickBot="1" x14ac:dyDescent="0.4">
      <c r="A46" s="144"/>
      <c r="B46" s="144"/>
      <c r="C46" s="148"/>
      <c r="D46" s="149"/>
      <c r="E46" s="144"/>
      <c r="F46" s="144"/>
      <c r="G46" s="148"/>
    </row>
    <row r="47" spans="1:7" ht="25.2" customHeight="1" thickBot="1" x14ac:dyDescent="0.4">
      <c r="A47" s="146"/>
      <c r="B47" s="146"/>
      <c r="C47" s="150"/>
      <c r="D47" s="149"/>
      <c r="E47" s="146"/>
      <c r="F47" s="146"/>
      <c r="G47" s="150"/>
    </row>
    <row r="48" spans="1:7" ht="25.2" customHeight="1" thickBot="1" x14ac:dyDescent="0.4">
      <c r="A48" s="144"/>
      <c r="B48" s="144"/>
      <c r="C48" s="148"/>
      <c r="D48" s="149"/>
      <c r="E48" s="144"/>
      <c r="F48" s="144"/>
      <c r="G48" s="148"/>
    </row>
    <row r="49" spans="1:7" ht="25.2" customHeight="1" thickBot="1" x14ac:dyDescent="0.4">
      <c r="A49" s="146"/>
      <c r="B49" s="146"/>
      <c r="C49" s="150"/>
      <c r="D49" s="149"/>
      <c r="E49" s="146"/>
      <c r="F49" s="146"/>
      <c r="G49" s="150"/>
    </row>
    <row r="50" spans="1:7" ht="25.2" customHeight="1" thickBot="1" x14ac:dyDescent="0.4">
      <c r="A50" s="144"/>
      <c r="B50" s="144"/>
      <c r="C50" s="148"/>
      <c r="D50" s="149"/>
      <c r="E50" s="144"/>
      <c r="F50" s="144"/>
      <c r="G50" s="148"/>
    </row>
    <row r="51" spans="1:7" ht="25.2" customHeight="1" thickBot="1" x14ac:dyDescent="0.4">
      <c r="A51" s="146"/>
      <c r="B51" s="146"/>
      <c r="C51" s="150"/>
      <c r="D51" s="149"/>
      <c r="E51" s="146"/>
      <c r="F51" s="146"/>
      <c r="G51" s="150"/>
    </row>
    <row r="52" spans="1:7" ht="25.2" customHeight="1" thickBot="1" x14ac:dyDescent="0.4">
      <c r="A52" s="144"/>
      <c r="B52" s="144"/>
      <c r="C52" s="148"/>
      <c r="D52" s="149"/>
      <c r="E52" s="144"/>
      <c r="F52" s="144"/>
      <c r="G52" s="148"/>
    </row>
    <row r="53" spans="1:7" ht="25.2" customHeight="1" thickBot="1" x14ac:dyDescent="0.4">
      <c r="A53" s="146"/>
      <c r="B53" s="146"/>
      <c r="C53" s="150"/>
      <c r="D53" s="149"/>
      <c r="E53" s="146"/>
      <c r="F53" s="146"/>
      <c r="G53" s="150"/>
    </row>
    <row r="54" spans="1:7" ht="25.2" customHeight="1" thickBot="1" x14ac:dyDescent="0.4">
      <c r="A54" s="144"/>
      <c r="B54" s="144"/>
      <c r="C54" s="148"/>
      <c r="D54" s="149"/>
      <c r="E54" s="144"/>
      <c r="F54" s="144"/>
      <c r="G54" s="148"/>
    </row>
    <row r="55" spans="1:7" ht="25.2" customHeight="1" thickBot="1" x14ac:dyDescent="0.4">
      <c r="A55" s="146"/>
      <c r="B55" s="146"/>
      <c r="C55" s="150"/>
      <c r="D55" s="149"/>
      <c r="E55" s="146"/>
      <c r="F55" s="146"/>
      <c r="G55" s="150"/>
    </row>
    <row r="56" spans="1:7" ht="25.2" customHeight="1" thickBot="1" x14ac:dyDescent="0.4">
      <c r="A56" s="144"/>
      <c r="B56" s="144"/>
      <c r="C56" s="148"/>
      <c r="D56" s="149"/>
      <c r="E56" s="144"/>
      <c r="F56" s="144"/>
      <c r="G56" s="148"/>
    </row>
    <row r="57" spans="1:7" ht="25.2" customHeight="1" thickBot="1" x14ac:dyDescent="0.4">
      <c r="A57" s="146"/>
      <c r="B57" s="146"/>
      <c r="C57" s="150"/>
      <c r="D57" s="149"/>
      <c r="E57" s="146"/>
      <c r="F57" s="146"/>
      <c r="G57" s="150"/>
    </row>
    <row r="58" spans="1:7" ht="25.2" customHeight="1" thickBot="1" x14ac:dyDescent="0.4">
      <c r="A58" s="144"/>
      <c r="B58" s="144"/>
      <c r="C58" s="148"/>
      <c r="D58" s="149"/>
      <c r="E58" s="144"/>
      <c r="F58" s="144"/>
      <c r="G58" s="148"/>
    </row>
    <row r="59" spans="1:7" ht="25.2" customHeight="1" thickBot="1" x14ac:dyDescent="0.4">
      <c r="A59" s="146"/>
      <c r="B59" s="146"/>
      <c r="C59" s="150"/>
      <c r="D59" s="149"/>
      <c r="E59" s="146"/>
      <c r="F59" s="146"/>
      <c r="G59" s="150"/>
    </row>
    <row r="60" spans="1:7" ht="25.2" customHeight="1" thickBot="1" x14ac:dyDescent="0.4">
      <c r="A60" s="144"/>
      <c r="B60" s="144"/>
      <c r="C60" s="148"/>
      <c r="D60" s="149"/>
      <c r="E60" s="144"/>
      <c r="F60" s="144"/>
      <c r="G60" s="148"/>
    </row>
    <row r="61" spans="1:7" ht="25.2" customHeight="1" thickBot="1" x14ac:dyDescent="0.4">
      <c r="A61" s="146"/>
      <c r="B61" s="146"/>
      <c r="C61" s="150"/>
      <c r="D61" s="149"/>
      <c r="E61" s="146"/>
      <c r="F61" s="146"/>
      <c r="G61" s="150"/>
    </row>
    <row r="62" spans="1:7" ht="25.2" customHeight="1" thickBot="1" x14ac:dyDescent="0.4">
      <c r="A62" s="144"/>
      <c r="B62" s="144"/>
      <c r="C62" s="148"/>
      <c r="D62" s="149"/>
      <c r="E62" s="144"/>
      <c r="F62" s="144"/>
      <c r="G62" s="148"/>
    </row>
    <row r="63" spans="1:7" ht="25.2" customHeight="1" thickBot="1" x14ac:dyDescent="0.4">
      <c r="A63" s="146"/>
      <c r="B63" s="146"/>
      <c r="C63" s="150"/>
      <c r="D63" s="149"/>
      <c r="E63" s="146"/>
      <c r="F63" s="146"/>
      <c r="G63" s="150"/>
    </row>
    <row r="64" spans="1:7" ht="25.2" customHeight="1" thickBot="1" x14ac:dyDescent="0.4">
      <c r="A64" s="144"/>
      <c r="B64" s="144"/>
      <c r="C64" s="148"/>
      <c r="D64" s="149"/>
      <c r="E64" s="144"/>
      <c r="F64" s="144"/>
      <c r="G64" s="148"/>
    </row>
    <row r="65" spans="1:7" ht="25.2" customHeight="1" thickBot="1" x14ac:dyDescent="0.4">
      <c r="A65" s="146"/>
      <c r="B65" s="146"/>
      <c r="C65" s="150"/>
      <c r="D65" s="149"/>
      <c r="E65" s="146"/>
      <c r="F65" s="146"/>
      <c r="G65" s="150"/>
    </row>
    <row r="66" spans="1:7" ht="25.2" customHeight="1" thickBot="1" x14ac:dyDescent="0.4">
      <c r="A66" s="144"/>
      <c r="B66" s="144"/>
      <c r="C66" s="148"/>
      <c r="D66" s="149"/>
      <c r="E66" s="144"/>
      <c r="F66" s="144"/>
      <c r="G66" s="148"/>
    </row>
    <row r="67" spans="1:7" ht="25.2" customHeight="1" thickBot="1" x14ac:dyDescent="0.4">
      <c r="A67" s="146"/>
      <c r="B67" s="146"/>
      <c r="C67" s="150"/>
      <c r="D67" s="149"/>
      <c r="E67" s="146"/>
      <c r="F67" s="146"/>
      <c r="G67" s="150"/>
    </row>
    <row r="68" spans="1:7" ht="25.2" customHeight="1" thickBot="1" x14ac:dyDescent="0.4">
      <c r="A68" s="144"/>
      <c r="B68" s="144"/>
      <c r="C68" s="148"/>
      <c r="D68" s="149"/>
      <c r="E68" s="144"/>
      <c r="F68" s="144"/>
      <c r="G68" s="148"/>
    </row>
    <row r="69" spans="1:7" ht="25.2" customHeight="1" thickBot="1" x14ac:dyDescent="0.4">
      <c r="A69" s="151"/>
      <c r="B69" s="151"/>
      <c r="C69" s="152"/>
      <c r="D69" s="149"/>
      <c r="E69" s="151"/>
      <c r="F69" s="151"/>
      <c r="G69" s="152"/>
    </row>
    <row r="70" spans="1:7" ht="15" thickTop="1" x14ac:dyDescent="0.3"/>
  </sheetData>
  <sheetProtection algorithmName="SHA-512" hashValue="YJ7wO+VnmHiHHYAOOiAlQucul8svHOjETSIDy5/t9wLNlBXXpjjuDNJ8TnAxRl56XUG9Z7ZbaxWPdiGntDE1Cw==" saltValue="EQA3N5qV0as1ljTdBFClvg==" spinCount="100000" sheet="1" objects="1" selectLockedCells="1"/>
  <mergeCells count="3">
    <mergeCell ref="A22:C22"/>
    <mergeCell ref="E22:G22"/>
    <mergeCell ref="A4:E4"/>
  </mergeCells>
  <conditionalFormatting sqref="A3:A4">
    <cfRule type="containsText" dxfId="36" priority="11" operator="containsText" text="&lt;&gt;">
      <formula>NOT(ISERROR(SEARCH("&lt;&gt;",A3)))</formula>
    </cfRule>
  </conditionalFormatting>
  <dataValidations count="1">
    <dataValidation type="list" allowBlank="1" showInputMessage="1" showErrorMessage="1" errorTitle="Account Name" error="Account Name not listed in Cash &amp; Investment table above._x000a__x000a_Please enter the account name into the table above to continue." promptTitle="Select Account Name" prompt="Enter an account name in the table above for it to appear in this drop down list." sqref="F24:F69 B24:B69" xr:uid="{CBD2324F-785D-422E-B660-9BD55D47D598}">
      <formula1>$A$6:$A$20</formula1>
    </dataValidation>
  </dataValidations>
  <pageMargins left="0.25" right="0.25" top="0.75" bottom="0.75" header="0.3" footer="0.3"/>
  <pageSetup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Cash/Investment Type" prompt="Select a cash/investment type from the drop down list." xr:uid="{73D1B6F9-414A-4695-A9D0-3203BF42BA78}">
          <x14:formula1>
            <xm:f>'Drop Down Lists'!$M$2:$M$6</xm:f>
          </x14:formula1>
          <xm:sqref>B6:B20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78649-6D59-4EC8-B50B-280C1652D5C5}">
  <sheetPr>
    <tabColor rgb="FFBF922D"/>
  </sheetPr>
  <dimension ref="A1:F20"/>
  <sheetViews>
    <sheetView showGridLines="0" topLeftCell="A3" zoomScale="70" zoomScaleNormal="70" workbookViewId="0">
      <selection activeCell="A6" sqref="A6"/>
    </sheetView>
  </sheetViews>
  <sheetFormatPr defaultColWidth="8.88671875" defaultRowHeight="14.4" x14ac:dyDescent="0.3"/>
  <cols>
    <col min="1" max="1" width="20.6640625" style="3" customWidth="1"/>
    <col min="2" max="3" width="35.6640625" style="3" customWidth="1"/>
    <col min="4" max="4" width="24.6640625" style="3" customWidth="1"/>
    <col min="5" max="6" width="30.6640625" style="3" customWidth="1"/>
    <col min="7" max="7" width="8.88671875" style="3"/>
    <col min="8" max="8" width="8.88671875" style="3" customWidth="1"/>
    <col min="9" max="16384" width="8.88671875" style="3"/>
  </cols>
  <sheetData>
    <row r="1" spans="1:6" ht="18" hidden="1" x14ac:dyDescent="0.35">
      <c r="A1" s="4" t="str">
        <f>_xlfn.CONCAT("Local Government Name:  ",'Entity Information'!D6)</f>
        <v xml:space="preserve">Local Government Name:  </v>
      </c>
    </row>
    <row r="2" spans="1:6" ht="18" hidden="1" x14ac:dyDescent="0.35">
      <c r="A2" s="4" t="str">
        <f>_xlfn.CONCAT("Report Period:  ",TEXT('Entity Information'!D8,"mmmm dd"),", ",'Entity Information'!D10)</f>
        <v xml:space="preserve">Report Period:  January 00, </v>
      </c>
    </row>
    <row r="3" spans="1:6" ht="20.25" customHeight="1" x14ac:dyDescent="0.3">
      <c r="A3" s="199" t="s">
        <v>1990</v>
      </c>
      <c r="B3" s="195"/>
      <c r="C3" s="195"/>
      <c r="D3" s="20"/>
      <c r="E3" s="20"/>
      <c r="F3" s="19"/>
    </row>
    <row r="4" spans="1:6" ht="35.25" customHeight="1" x14ac:dyDescent="0.3">
      <c r="A4" s="263" t="s">
        <v>1950</v>
      </c>
      <c r="B4" s="263"/>
      <c r="C4" s="263"/>
      <c r="D4" s="20"/>
      <c r="E4" s="20" t="s">
        <v>1969</v>
      </c>
      <c r="F4" s="19">
        <f>ROUND(SUM(F6:F20),2)</f>
        <v>0</v>
      </c>
    </row>
    <row r="5" spans="1:6" ht="30" customHeight="1" thickBot="1" x14ac:dyDescent="0.35">
      <c r="A5" s="91" t="s">
        <v>14</v>
      </c>
      <c r="B5" s="91" t="s">
        <v>1951</v>
      </c>
      <c r="C5" s="91" t="s">
        <v>698</v>
      </c>
      <c r="D5" s="91" t="s">
        <v>1864</v>
      </c>
      <c r="E5" s="91" t="s">
        <v>697</v>
      </c>
      <c r="F5" s="91" t="s">
        <v>699</v>
      </c>
    </row>
    <row r="6" spans="1:6" ht="25.2" customHeight="1" thickBot="1" x14ac:dyDescent="0.4">
      <c r="A6" s="146"/>
      <c r="B6" s="146"/>
      <c r="C6" s="146"/>
      <c r="D6" s="155"/>
      <c r="E6" s="150"/>
      <c r="F6" s="150"/>
    </row>
    <row r="7" spans="1:6" ht="25.2" customHeight="1" thickBot="1" x14ac:dyDescent="0.4">
      <c r="A7" s="144"/>
      <c r="B7" s="144"/>
      <c r="C7" s="144"/>
      <c r="D7" s="156"/>
      <c r="E7" s="148"/>
      <c r="F7" s="148"/>
    </row>
    <row r="8" spans="1:6" ht="25.2" customHeight="1" thickBot="1" x14ac:dyDescent="0.4">
      <c r="A8" s="146"/>
      <c r="B8" s="146"/>
      <c r="C8" s="146"/>
      <c r="D8" s="155"/>
      <c r="E8" s="150"/>
      <c r="F8" s="150"/>
    </row>
    <row r="9" spans="1:6" ht="25.2" customHeight="1" thickBot="1" x14ac:dyDescent="0.4">
      <c r="A9" s="144"/>
      <c r="B9" s="144"/>
      <c r="C9" s="144"/>
      <c r="D9" s="156"/>
      <c r="E9" s="148"/>
      <c r="F9" s="148"/>
    </row>
    <row r="10" spans="1:6" ht="25.2" customHeight="1" thickBot="1" x14ac:dyDescent="0.4">
      <c r="A10" s="146"/>
      <c r="B10" s="146"/>
      <c r="C10" s="146"/>
      <c r="D10" s="155"/>
      <c r="E10" s="150"/>
      <c r="F10" s="150"/>
    </row>
    <row r="11" spans="1:6" ht="25.2" customHeight="1" thickBot="1" x14ac:dyDescent="0.4">
      <c r="A11" s="144"/>
      <c r="B11" s="144"/>
      <c r="C11" s="144"/>
      <c r="D11" s="156"/>
      <c r="E11" s="148"/>
      <c r="F11" s="148"/>
    </row>
    <row r="12" spans="1:6" ht="25.2" customHeight="1" thickBot="1" x14ac:dyDescent="0.4">
      <c r="A12" s="146"/>
      <c r="B12" s="146"/>
      <c r="C12" s="146"/>
      <c r="D12" s="155"/>
      <c r="E12" s="150"/>
      <c r="F12" s="150"/>
    </row>
    <row r="13" spans="1:6" ht="25.2" customHeight="1" thickBot="1" x14ac:dyDescent="0.4">
      <c r="A13" s="144"/>
      <c r="B13" s="144"/>
      <c r="C13" s="144"/>
      <c r="D13" s="156"/>
      <c r="E13" s="148"/>
      <c r="F13" s="148"/>
    </row>
    <row r="14" spans="1:6" ht="25.2" customHeight="1" thickBot="1" x14ac:dyDescent="0.4">
      <c r="A14" s="146"/>
      <c r="B14" s="146"/>
      <c r="C14" s="146"/>
      <c r="D14" s="155"/>
      <c r="E14" s="150"/>
      <c r="F14" s="150"/>
    </row>
    <row r="15" spans="1:6" ht="25.2" customHeight="1" thickBot="1" x14ac:dyDescent="0.4">
      <c r="A15" s="144"/>
      <c r="B15" s="144"/>
      <c r="C15" s="144"/>
      <c r="D15" s="156"/>
      <c r="E15" s="148"/>
      <c r="F15" s="148"/>
    </row>
    <row r="16" spans="1:6" ht="25.2" customHeight="1" thickBot="1" x14ac:dyDescent="0.4">
      <c r="A16" s="146"/>
      <c r="B16" s="146"/>
      <c r="C16" s="146"/>
      <c r="D16" s="155"/>
      <c r="E16" s="150"/>
      <c r="F16" s="150"/>
    </row>
    <row r="17" spans="1:6" ht="25.2" customHeight="1" thickBot="1" x14ac:dyDescent="0.4">
      <c r="A17" s="144"/>
      <c r="B17" s="144"/>
      <c r="C17" s="144"/>
      <c r="D17" s="156"/>
      <c r="E17" s="148"/>
      <c r="F17" s="148"/>
    </row>
    <row r="18" spans="1:6" ht="25.2" customHeight="1" thickBot="1" x14ac:dyDescent="0.4">
      <c r="A18" s="146"/>
      <c r="B18" s="146"/>
      <c r="C18" s="146"/>
      <c r="D18" s="155"/>
      <c r="E18" s="150"/>
      <c r="F18" s="150"/>
    </row>
    <row r="19" spans="1:6" ht="25.2" customHeight="1" thickBot="1" x14ac:dyDescent="0.4">
      <c r="A19" s="144"/>
      <c r="B19" s="144"/>
      <c r="C19" s="144"/>
      <c r="D19" s="156"/>
      <c r="E19" s="148"/>
      <c r="F19" s="148"/>
    </row>
    <row r="20" spans="1:6" ht="25.2" customHeight="1" thickBot="1" x14ac:dyDescent="0.4">
      <c r="A20" s="146"/>
      <c r="B20" s="146"/>
      <c r="C20" s="146"/>
      <c r="D20" s="155"/>
      <c r="E20" s="150"/>
      <c r="F20" s="150"/>
    </row>
  </sheetData>
  <sheetProtection algorithmName="SHA-512" hashValue="pf2fePU57TjDAMl8ez5C8wZGAkF+CzIXi4+eSIzgtJPQCTDhZRLsHyu6xb5vF7Ks8l6aVyBC0kJDUIUby3wcOg==" saltValue="YvPZeHvQqSkqn4xiYsQAsg==" spinCount="100000" sheet="1" selectLockedCells="1"/>
  <mergeCells count="1">
    <mergeCell ref="A4:C4"/>
  </mergeCells>
  <pageMargins left="0.25" right="0.25" top="0.75" bottom="0.75" header="0.3" footer="0.3"/>
  <pageSetup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Title="Debt Type" prompt="Select a debt type from the drop down list." xr:uid="{CFC7A14B-40AF-4E89-B69A-01BBF1486FE0}">
          <x14:formula1>
            <xm:f>'Drop Down Lists'!$K$2:$K$5</xm:f>
          </x14:formula1>
          <xm:sqref>A6:A20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16DB5-E155-49AA-96F0-3F9AF64337C4}">
  <sheetPr>
    <tabColor rgb="FFFFFF00"/>
  </sheetPr>
  <dimension ref="A1:AM110"/>
  <sheetViews>
    <sheetView showGridLines="0" topLeftCell="L1" zoomScaleNormal="100" workbookViewId="0">
      <selection activeCell="M2" sqref="M2"/>
    </sheetView>
  </sheetViews>
  <sheetFormatPr defaultColWidth="9.109375" defaultRowHeight="14.4" x14ac:dyDescent="0.3"/>
  <cols>
    <col min="1" max="1" width="2" style="224" hidden="1" customWidth="1"/>
    <col min="2" max="2" width="20.6640625" style="224" hidden="1" customWidth="1"/>
    <col min="3" max="3" width="32.5546875" style="224" hidden="1" customWidth="1"/>
    <col min="4" max="4" width="13.109375" style="225" hidden="1" customWidth="1"/>
    <col min="5" max="5" width="20.6640625" style="225" hidden="1" customWidth="1"/>
    <col min="6" max="6" width="15.109375" style="225" hidden="1" customWidth="1"/>
    <col min="7" max="7" width="17.33203125" style="225" hidden="1" customWidth="1"/>
    <col min="8" max="8" width="19" style="225" hidden="1" customWidth="1"/>
    <col min="9" max="11" width="16.33203125" style="225" hidden="1" customWidth="1"/>
    <col min="12" max="12" width="24.33203125" style="203" customWidth="1"/>
    <col min="13" max="13" width="41" style="204" bestFit="1" customWidth="1"/>
    <col min="14" max="19" width="15.44140625" style="223" customWidth="1"/>
    <col min="20" max="20" width="15.44140625" style="203" customWidth="1"/>
    <col min="21" max="21" width="15.44140625" style="224" customWidth="1"/>
    <col min="22" max="22" width="6" style="224" customWidth="1"/>
    <col min="23" max="23" width="5.88671875" style="225" customWidth="1"/>
    <col min="24" max="24" width="14.5546875" style="226" customWidth="1"/>
    <col min="25" max="26" width="20.6640625" style="226" customWidth="1"/>
    <col min="27" max="27" width="17.33203125" style="226" bestFit="1" customWidth="1"/>
    <col min="28" max="28" width="20.109375" style="226" bestFit="1" customWidth="1"/>
    <col min="29" max="29" width="19.88671875" style="226" bestFit="1" customWidth="1"/>
    <col min="30" max="30" width="8.88671875" style="225"/>
    <col min="31" max="31" width="9.109375" style="224"/>
    <col min="32" max="32" width="9" style="225" bestFit="1" customWidth="1"/>
    <col min="33" max="35" width="9.5546875" style="225" bestFit="1" customWidth="1"/>
    <col min="36" max="36" width="9" style="225" bestFit="1" customWidth="1"/>
    <col min="37" max="37" width="9.5546875" style="225" bestFit="1" customWidth="1"/>
    <col min="38" max="38" width="9" style="225" bestFit="1" customWidth="1"/>
    <col min="39" max="39" width="8.88671875" style="225" customWidth="1"/>
    <col min="40" max="16384" width="9.109375" style="224"/>
  </cols>
  <sheetData>
    <row r="1" spans="1:39" s="208" customFormat="1" ht="34.5" customHeight="1" thickBot="1" x14ac:dyDescent="0.35">
      <c r="A1" s="201"/>
      <c r="B1" s="201"/>
      <c r="C1" s="202" t="s">
        <v>1917</v>
      </c>
      <c r="D1" s="202"/>
      <c r="E1" s="202"/>
      <c r="F1" s="202"/>
      <c r="G1" s="202"/>
      <c r="H1" s="202"/>
      <c r="I1" s="202"/>
      <c r="J1" s="202"/>
      <c r="K1" s="202"/>
      <c r="L1" s="203"/>
      <c r="M1" s="204"/>
      <c r="N1" s="203"/>
      <c r="O1" s="203"/>
      <c r="P1" s="203"/>
      <c r="Q1" s="203"/>
      <c r="R1" s="205"/>
      <c r="S1" s="205"/>
      <c r="T1" s="203"/>
      <c r="U1" s="205"/>
      <c r="V1" s="205"/>
      <c r="W1" s="206"/>
      <c r="X1" s="264" t="s">
        <v>1950</v>
      </c>
      <c r="Y1" s="264"/>
      <c r="Z1" s="207"/>
      <c r="AA1" s="207"/>
      <c r="AB1" s="207" t="s">
        <v>1918</v>
      </c>
      <c r="AC1" s="207">
        <f>ROUND(SUM(Table13[Balance Amount]), 2)</f>
        <v>0</v>
      </c>
      <c r="AD1" s="206"/>
      <c r="AE1" s="206"/>
      <c r="AF1" s="206"/>
      <c r="AG1" s="206"/>
    </row>
    <row r="2" spans="1:39" s="208" customFormat="1" ht="35.1" customHeight="1" x14ac:dyDescent="0.45">
      <c r="A2" s="209"/>
      <c r="B2" s="210" t="s">
        <v>720</v>
      </c>
      <c r="C2" s="211"/>
      <c r="D2" s="211" t="str" cm="1">
        <f t="array" ref="D2:F2">_xlfn.TOROW(_xlfn.SORTBY(_xlfn.UNIQUE(B3:B15), _xlfn.UNIQUE(A3:A15), 1))</f>
        <v>General Fund</v>
      </c>
      <c r="E2" s="211" t="str">
        <v>Total Funds</v>
      </c>
      <c r="F2" s="211">
        <v>0</v>
      </c>
      <c r="G2" s="211"/>
      <c r="H2" s="211"/>
      <c r="I2" s="211"/>
      <c r="J2" s="211"/>
      <c r="K2" s="211"/>
      <c r="L2" s="203"/>
      <c r="M2" s="212"/>
      <c r="N2" s="213" t="str" cm="1">
        <f t="array" ref="N2:P2">_xlfn.TOROW(_xlfn.SORTBY(_xlfn.UNIQUE(B3:B15), _xlfn.UNIQUE(A3:A15), 1))</f>
        <v>General Fund</v>
      </c>
      <c r="O2" s="213" t="str">
        <v>Total Funds</v>
      </c>
      <c r="P2" s="213">
        <v>0</v>
      </c>
      <c r="Q2" s="213"/>
      <c r="R2" s="213"/>
      <c r="S2" s="213"/>
      <c r="T2" s="213"/>
      <c r="U2" s="214"/>
      <c r="V2" s="214"/>
      <c r="W2" s="215"/>
      <c r="X2" s="216" t="s">
        <v>14</v>
      </c>
      <c r="Y2" s="217" t="s">
        <v>23</v>
      </c>
      <c r="Z2" s="216" t="s">
        <v>698</v>
      </c>
      <c r="AA2" s="216" t="s">
        <v>1864</v>
      </c>
      <c r="AB2" s="216" t="s">
        <v>697</v>
      </c>
      <c r="AC2" s="216" t="s">
        <v>699</v>
      </c>
      <c r="AD2" s="206"/>
      <c r="AE2" s="206"/>
      <c r="AF2" s="206"/>
      <c r="AG2" s="206"/>
    </row>
    <row r="3" spans="1:39" x14ac:dyDescent="0.3">
      <c r="A3" s="218">
        <f>_xlfn.XLOOKUP(B3, $B$18:$B$25, $A$18:$A$25)</f>
        <v>1</v>
      </c>
      <c r="B3" s="219" t="str">
        <f>Activities!C7</f>
        <v>General Fund</v>
      </c>
      <c r="C3" s="211" t="str">
        <f>IF(Activities!O13 &lt;&gt; 0, PROPER(Activities!B13), "")</f>
        <v/>
      </c>
      <c r="D3" s="220">
        <f ca="1">SUMIF(Activities!$C$7:$O$7, $D$2, Activities!C13:N13)</f>
        <v>0</v>
      </c>
      <c r="E3" s="220">
        <f ca="1">SUMIF(Activities!$C$7:$O$7, $E$2, Activities!C13:N13)</f>
        <v>0</v>
      </c>
      <c r="F3" s="220">
        <f ca="1">SUMIF(Activities!$C$7:$O$7, $F$2, Activities!C13:N13)</f>
        <v>0</v>
      </c>
      <c r="G3" s="220">
        <f ca="1">SUMIF(Activities!$C$7:$O$7, $G$2, Activities!C13:N13)</f>
        <v>0</v>
      </c>
      <c r="H3" s="220">
        <f ca="1">SUMIF(Activities!$C$7:$O$7, $H$2, Activities!C13:N13)</f>
        <v>0</v>
      </c>
      <c r="I3" s="220">
        <f ca="1">SUMIF(Activities!$C$7:$O$7, $I$2, Activities!C13:N13)</f>
        <v>0</v>
      </c>
      <c r="J3" s="220">
        <f ca="1">SUMIF(Activities!$C$7:$O$7, $J$2, Activities!C13:N13)</f>
        <v>0</v>
      </c>
      <c r="K3" s="220"/>
      <c r="M3" s="221" t="s">
        <v>22</v>
      </c>
      <c r="N3" s="222"/>
      <c r="O3" s="222"/>
      <c r="P3" s="222"/>
      <c r="Q3" s="222"/>
      <c r="V3" s="208"/>
      <c r="X3" s="226">
        <f>'Long-Term Debt'!A6</f>
        <v>0</v>
      </c>
      <c r="Y3" s="227">
        <f>'Long-Term Debt'!B6</f>
        <v>0</v>
      </c>
      <c r="Z3" s="226">
        <f>'Long-Term Debt'!C6</f>
        <v>0</v>
      </c>
      <c r="AA3" s="226" t="str">
        <f>IF('Long-Term Debt'!D6 &lt;&gt; 0, 'Long-Term Debt'!D6, "")</f>
        <v/>
      </c>
      <c r="AB3" s="226">
        <f>'Long-Term Debt'!E6</f>
        <v>0</v>
      </c>
      <c r="AC3" s="226">
        <f>'Long-Term Debt'!F6</f>
        <v>0</v>
      </c>
      <c r="AE3" s="225"/>
      <c r="AH3" s="224"/>
      <c r="AI3" s="224"/>
      <c r="AJ3" s="224"/>
      <c r="AK3" s="224"/>
      <c r="AL3" s="224"/>
      <c r="AM3" s="224"/>
    </row>
    <row r="4" spans="1:39" x14ac:dyDescent="0.3">
      <c r="A4" s="218" t="e">
        <f t="shared" ref="A4:A15" si="0">_xlfn.XLOOKUP(B4, $B$18:$B$25, $A$18:$A$25)</f>
        <v>#N/A</v>
      </c>
      <c r="B4" s="219">
        <f>Activities!D7</f>
        <v>0</v>
      </c>
      <c r="C4" s="211" t="str">
        <f>IF(Activities!O14 &lt;&gt; 0, PROPER(Activities!B14), "")</f>
        <v/>
      </c>
      <c r="D4" s="220">
        <f ca="1">SUMIF(Activities!$C$7:$O$7, $D$2, Activities!C14:N14)</f>
        <v>0</v>
      </c>
      <c r="E4" s="220">
        <f ca="1">SUMIF(Activities!$C$7:$O$7, $E$2, Activities!C14:N14)</f>
        <v>0</v>
      </c>
      <c r="F4" s="220">
        <f ca="1">SUMIF(Activities!$C$7:$O$7, $F$2, Activities!C14:N14)</f>
        <v>0</v>
      </c>
      <c r="G4" s="220">
        <f ca="1">SUMIF(Activities!$C$7:$O$7, $G$2, Activities!C14:N14)</f>
        <v>0</v>
      </c>
      <c r="H4" s="220">
        <f ca="1">SUMIF(Activities!$C$7:$O$7, $H$2, Activities!C14:N14)</f>
        <v>0</v>
      </c>
      <c r="I4" s="220">
        <f ca="1">SUMIF(Activities!$C$7:$O$7, $I$2, Activities!C14:N14)</f>
        <v>0</v>
      </c>
      <c r="J4" s="220">
        <f ca="1">SUMIF(Activities!$C$7:$O$7, $J$2, Activities!C14:N14)</f>
        <v>0</v>
      </c>
      <c r="K4" s="220"/>
      <c r="M4" s="204" t="str" cm="1">
        <f t="array" aca="1" ref="M4:T9" ca="1">_xlfn._xlws.FILTER(C3:J110, C3:C110 &lt;&gt; "")</f>
        <v>-</v>
      </c>
      <c r="N4" s="200">
        <f ca="1"/>
        <v>0</v>
      </c>
      <c r="O4" s="200">
        <f ca="1"/>
        <v>0</v>
      </c>
      <c r="P4" s="200">
        <f ca="1"/>
        <v>0</v>
      </c>
      <c r="Q4" s="200">
        <f ca="1"/>
        <v>0</v>
      </c>
      <c r="R4" s="200">
        <f ca="1"/>
        <v>0</v>
      </c>
      <c r="S4" s="200">
        <f ca="1"/>
        <v>0</v>
      </c>
      <c r="T4" s="200">
        <f ca="1"/>
        <v>0</v>
      </c>
      <c r="U4" s="238"/>
      <c r="X4" s="226">
        <f>'Long-Term Debt'!A7</f>
        <v>0</v>
      </c>
      <c r="Y4" s="227">
        <f>'Long-Term Debt'!B7</f>
        <v>0</v>
      </c>
      <c r="Z4" s="226">
        <f>'Long-Term Debt'!C7</f>
        <v>0</v>
      </c>
      <c r="AA4" s="226" t="str">
        <f>IF('Long-Term Debt'!D7 &lt;&gt; 0, 'Long-Term Debt'!D7, "")</f>
        <v/>
      </c>
      <c r="AB4" s="226">
        <f>'Long-Term Debt'!E7</f>
        <v>0</v>
      </c>
      <c r="AC4" s="226">
        <f>'Long-Term Debt'!F7</f>
        <v>0</v>
      </c>
      <c r="AE4" s="225"/>
      <c r="AH4" s="224"/>
      <c r="AI4" s="224"/>
      <c r="AJ4" s="224"/>
      <c r="AK4" s="224"/>
      <c r="AL4" s="224"/>
      <c r="AM4" s="224"/>
    </row>
    <row r="5" spans="1:39" x14ac:dyDescent="0.3">
      <c r="A5" s="218" t="e">
        <f t="shared" si="0"/>
        <v>#N/A</v>
      </c>
      <c r="B5" s="219">
        <f>Activities!E7</f>
        <v>0</v>
      </c>
      <c r="C5" s="211" t="str">
        <f>IF(Activities!O15 &lt;&gt; 0, PROPER(Activities!B15), "")</f>
        <v/>
      </c>
      <c r="D5" s="220">
        <f ca="1">SUMIF(Activities!$C$7:$O$7, $D$2, Activities!C15:N15)</f>
        <v>0</v>
      </c>
      <c r="E5" s="220">
        <f ca="1">SUMIF(Activities!$C$7:$O$7, $E$2, Activities!C15:N15)</f>
        <v>0</v>
      </c>
      <c r="F5" s="220">
        <f ca="1">SUMIF(Activities!$C$7:$O$7, $F$2, Activities!C15:N15)</f>
        <v>0</v>
      </c>
      <c r="G5" s="220">
        <f ca="1">SUMIF(Activities!$C$7:$O$7, $G$2, Activities!C15:N15)</f>
        <v>0</v>
      </c>
      <c r="H5" s="220">
        <f ca="1">SUMIF(Activities!$C$7:$O$7, $H$2, Activities!C15:N15)</f>
        <v>0</v>
      </c>
      <c r="I5" s="220">
        <f ca="1">SUMIF(Activities!$C$7:$O$7, $I$2, Activities!C15:N15)</f>
        <v>0</v>
      </c>
      <c r="J5" s="220">
        <f ca="1">SUMIF(Activities!$C$7:$O$7, $J$2, Activities!C15:N15)</f>
        <v>0</v>
      </c>
      <c r="K5" s="220"/>
      <c r="M5" s="204" t="str">
        <f ca="1"/>
        <v>Disbursements</v>
      </c>
      <c r="N5" s="228">
        <f ca="1"/>
        <v>0</v>
      </c>
      <c r="O5" s="228">
        <f ca="1"/>
        <v>0</v>
      </c>
      <c r="P5" s="228">
        <f ca="1"/>
        <v>0</v>
      </c>
      <c r="Q5" s="228">
        <f ca="1"/>
        <v>0</v>
      </c>
      <c r="R5" s="228">
        <f ca="1"/>
        <v>0</v>
      </c>
      <c r="S5" s="228">
        <f ca="1"/>
        <v>0</v>
      </c>
      <c r="T5" s="229">
        <f ca="1"/>
        <v>0</v>
      </c>
      <c r="X5" s="226">
        <f>'Long-Term Debt'!A8</f>
        <v>0</v>
      </c>
      <c r="Y5" s="227">
        <f>'Long-Term Debt'!B8</f>
        <v>0</v>
      </c>
      <c r="Z5" s="226">
        <f>'Long-Term Debt'!C8</f>
        <v>0</v>
      </c>
      <c r="AA5" s="226" t="str">
        <f>IF('Long-Term Debt'!D8 &lt;&gt; 0, 'Long-Term Debt'!D8, "")</f>
        <v/>
      </c>
      <c r="AB5" s="226">
        <f>'Long-Term Debt'!E8</f>
        <v>0</v>
      </c>
      <c r="AC5" s="226">
        <f>'Long-Term Debt'!F8</f>
        <v>0</v>
      </c>
      <c r="AE5" s="225"/>
      <c r="AH5" s="224"/>
      <c r="AI5" s="224"/>
      <c r="AJ5" s="224"/>
      <c r="AK5" s="224"/>
      <c r="AL5" s="224"/>
      <c r="AM5" s="224"/>
    </row>
    <row r="6" spans="1:39" x14ac:dyDescent="0.3">
      <c r="A6" s="218" t="e">
        <f t="shared" si="0"/>
        <v>#N/A</v>
      </c>
      <c r="B6" s="219">
        <f>Activities!F7</f>
        <v>0</v>
      </c>
      <c r="C6" s="211" t="str">
        <f>IF(Activities!O16 &lt;&gt; 0, PROPER(Activities!B16), "")</f>
        <v/>
      </c>
      <c r="D6" s="220">
        <f ca="1">SUMIF(Activities!$C$7:$O$7, $D$2, Activities!C16:N16)</f>
        <v>0</v>
      </c>
      <c r="E6" s="220">
        <f ca="1">SUMIF(Activities!$C$7:$O$7, $E$2, Activities!C16:N16)</f>
        <v>0</v>
      </c>
      <c r="F6" s="220">
        <f ca="1">SUMIF(Activities!$C$7:$O$7, $F$2, Activities!C16:N16)</f>
        <v>0</v>
      </c>
      <c r="G6" s="220">
        <f ca="1">SUMIF(Activities!$C$7:$O$7, $G$2, Activities!C16:N16)</f>
        <v>0</v>
      </c>
      <c r="H6" s="220">
        <f ca="1">SUMIF(Activities!$C$7:$O$7, $H$2, Activities!C16:N16)</f>
        <v>0</v>
      </c>
      <c r="I6" s="220">
        <f ca="1">SUMIF(Activities!$C$7:$O$7, $I$2, Activities!C16:N16)</f>
        <v>0</v>
      </c>
      <c r="J6" s="220">
        <f ca="1">SUMIF(Activities!$C$7:$O$7, $J$2, Activities!C16:N16)</f>
        <v>0</v>
      </c>
      <c r="K6" s="220"/>
      <c r="M6" s="204" t="str">
        <f ca="1"/>
        <v>-</v>
      </c>
      <c r="N6" s="228">
        <f ca="1"/>
        <v>0</v>
      </c>
      <c r="O6" s="228">
        <f ca="1"/>
        <v>0</v>
      </c>
      <c r="P6" s="228">
        <f ca="1"/>
        <v>0</v>
      </c>
      <c r="Q6" s="228">
        <f ca="1"/>
        <v>0</v>
      </c>
      <c r="R6" s="228">
        <f ca="1"/>
        <v>0</v>
      </c>
      <c r="S6" s="228">
        <f ca="1"/>
        <v>0</v>
      </c>
      <c r="T6" s="229">
        <f ca="1"/>
        <v>0</v>
      </c>
      <c r="X6" s="226">
        <f>'Long-Term Debt'!A9</f>
        <v>0</v>
      </c>
      <c r="Y6" s="227">
        <f>'Long-Term Debt'!B9</f>
        <v>0</v>
      </c>
      <c r="Z6" s="226">
        <f>'Long-Term Debt'!C9</f>
        <v>0</v>
      </c>
      <c r="AA6" s="226" t="str">
        <f>IF('Long-Term Debt'!D9 &lt;&gt; 0, 'Long-Term Debt'!D9, "")</f>
        <v/>
      </c>
      <c r="AB6" s="226">
        <f>'Long-Term Debt'!E9</f>
        <v>0</v>
      </c>
      <c r="AC6" s="226">
        <f>'Long-Term Debt'!F9</f>
        <v>0</v>
      </c>
      <c r="AE6" s="225"/>
      <c r="AH6" s="224"/>
      <c r="AI6" s="224"/>
      <c r="AJ6" s="224"/>
      <c r="AK6" s="224"/>
      <c r="AL6" s="224"/>
      <c r="AM6" s="224"/>
    </row>
    <row r="7" spans="1:39" x14ac:dyDescent="0.3">
      <c r="A7" s="218" t="e">
        <f t="shared" si="0"/>
        <v>#N/A</v>
      </c>
      <c r="B7" s="219">
        <f>Activities!G7</f>
        <v>0</v>
      </c>
      <c r="C7" s="211" t="str">
        <f>IF(Activities!O17 &lt;&gt; 0, PROPER(Activities!B17), "")</f>
        <v/>
      </c>
      <c r="D7" s="220">
        <f ca="1">SUMIF(Activities!$C$7:$O$7, $D$2, Activities!C17:N17)</f>
        <v>0</v>
      </c>
      <c r="E7" s="220">
        <f ca="1">SUMIF(Activities!$C$7:$O$7, $E$2, Activities!C17:N17)</f>
        <v>0</v>
      </c>
      <c r="F7" s="220">
        <f ca="1">SUMIF(Activities!$C$7:$O$7, $F$2, Activities!C17:N17)</f>
        <v>0</v>
      </c>
      <c r="G7" s="220">
        <f ca="1">SUMIF(Activities!$C$7:$O$7, $G$2, Activities!C17:N17)</f>
        <v>0</v>
      </c>
      <c r="H7" s="220">
        <f ca="1">SUMIF(Activities!$C$7:$O$7, $H$2, Activities!C17:N17)</f>
        <v>0</v>
      </c>
      <c r="I7" s="220">
        <f ca="1">SUMIF(Activities!$C$7:$O$7, $I$2, Activities!C17:N17)</f>
        <v>0</v>
      </c>
      <c r="J7" s="220">
        <f ca="1">SUMIF(Activities!$C$7:$O$7, $J$2, Activities!C17:N17)</f>
        <v>0</v>
      </c>
      <c r="K7" s="220"/>
      <c r="M7" s="204" t="str">
        <f ca="1"/>
        <v>-</v>
      </c>
      <c r="N7" s="228">
        <f ca="1"/>
        <v>0</v>
      </c>
      <c r="O7" s="228">
        <f ca="1"/>
        <v>0</v>
      </c>
      <c r="P7" s="228">
        <f ca="1"/>
        <v>0</v>
      </c>
      <c r="Q7" s="228">
        <f ca="1"/>
        <v>0</v>
      </c>
      <c r="R7" s="228">
        <f ca="1"/>
        <v>0</v>
      </c>
      <c r="S7" s="228">
        <f ca="1"/>
        <v>0</v>
      </c>
      <c r="T7" s="229">
        <f ca="1"/>
        <v>0</v>
      </c>
      <c r="X7" s="226">
        <f>'Long-Term Debt'!A10</f>
        <v>0</v>
      </c>
      <c r="Y7" s="227">
        <f>'Long-Term Debt'!B10</f>
        <v>0</v>
      </c>
      <c r="Z7" s="226">
        <f>'Long-Term Debt'!C10</f>
        <v>0</v>
      </c>
      <c r="AA7" s="226" t="str">
        <f>IF('Long-Term Debt'!D10 &lt;&gt; 0, 'Long-Term Debt'!D10, "")</f>
        <v/>
      </c>
      <c r="AB7" s="226">
        <f>'Long-Term Debt'!E10</f>
        <v>0</v>
      </c>
      <c r="AC7" s="226">
        <f>'Long-Term Debt'!F10</f>
        <v>0</v>
      </c>
      <c r="AE7" s="225"/>
      <c r="AH7" s="224"/>
      <c r="AI7" s="224"/>
      <c r="AJ7" s="224"/>
      <c r="AK7" s="224"/>
      <c r="AL7" s="224"/>
      <c r="AM7" s="224"/>
    </row>
    <row r="8" spans="1:39" x14ac:dyDescent="0.3">
      <c r="A8" s="218" t="e">
        <f t="shared" si="0"/>
        <v>#N/A</v>
      </c>
      <c r="B8" s="219">
        <f>Activities!H7</f>
        <v>0</v>
      </c>
      <c r="C8" s="211" t="str">
        <f>IF(Activities!O18 &lt;&gt; 0, PROPER(Activities!B18), "")</f>
        <v/>
      </c>
      <c r="D8" s="220">
        <f ca="1">SUMIF(Activities!$C$7:$O$7, $D$2, Activities!C18:N18)</f>
        <v>0</v>
      </c>
      <c r="E8" s="220">
        <f ca="1">SUMIF(Activities!$C$7:$O$7, $E$2, Activities!C18:N18)</f>
        <v>0</v>
      </c>
      <c r="F8" s="220">
        <f ca="1">SUMIF(Activities!$C$7:$O$7, $F$2, Activities!C18:N18)</f>
        <v>0</v>
      </c>
      <c r="G8" s="220">
        <f ca="1">SUMIF(Activities!$C$7:$O$7, $G$2, Activities!C18:N18)</f>
        <v>0</v>
      </c>
      <c r="H8" s="220">
        <f ca="1">SUMIF(Activities!$C$7:$O$7, $H$2, Activities!C18:N18)</f>
        <v>0</v>
      </c>
      <c r="I8" s="220">
        <f ca="1">SUMIF(Activities!$C$7:$O$7, $I$2, Activities!C18:N18)</f>
        <v>0</v>
      </c>
      <c r="J8" s="220">
        <f ca="1">SUMIF(Activities!$C$7:$O$7, $J$2, Activities!C18:N18)</f>
        <v>0</v>
      </c>
      <c r="K8" s="220"/>
      <c r="M8" s="204" t="str">
        <f ca="1"/>
        <v>-</v>
      </c>
      <c r="N8" s="228">
        <f ca="1"/>
        <v>0</v>
      </c>
      <c r="O8" s="228">
        <f ca="1"/>
        <v>0</v>
      </c>
      <c r="P8" s="228">
        <f ca="1"/>
        <v>0</v>
      </c>
      <c r="Q8" s="228">
        <f ca="1"/>
        <v>0</v>
      </c>
      <c r="R8" s="228">
        <f ca="1"/>
        <v>0</v>
      </c>
      <c r="S8" s="228">
        <f ca="1"/>
        <v>0</v>
      </c>
      <c r="T8" s="229">
        <f ca="1"/>
        <v>0</v>
      </c>
      <c r="X8" s="226">
        <f>'Long-Term Debt'!A11</f>
        <v>0</v>
      </c>
      <c r="Y8" s="227">
        <f>'Long-Term Debt'!B11</f>
        <v>0</v>
      </c>
      <c r="Z8" s="226">
        <f>'Long-Term Debt'!C11</f>
        <v>0</v>
      </c>
      <c r="AA8" s="226" t="str">
        <f>IF('Long-Term Debt'!D11 &lt;&gt; 0, 'Long-Term Debt'!D11, "")</f>
        <v/>
      </c>
      <c r="AB8" s="226">
        <f>'Long-Term Debt'!E11</f>
        <v>0</v>
      </c>
      <c r="AC8" s="226">
        <f>'Long-Term Debt'!F11</f>
        <v>0</v>
      </c>
      <c r="AE8" s="225"/>
      <c r="AH8" s="224"/>
      <c r="AI8" s="224"/>
      <c r="AJ8" s="224"/>
      <c r="AK8" s="224"/>
      <c r="AL8" s="224"/>
      <c r="AM8" s="224"/>
    </row>
    <row r="9" spans="1:39" x14ac:dyDescent="0.3">
      <c r="A9" s="218" t="e">
        <f t="shared" si="0"/>
        <v>#N/A</v>
      </c>
      <c r="B9" s="219">
        <f>Activities!I7</f>
        <v>0</v>
      </c>
      <c r="C9" s="211" t="str">
        <f>IF(Activities!O19 &lt;&gt; 0, PROPER(Activities!B19), "")</f>
        <v/>
      </c>
      <c r="D9" s="220">
        <f ca="1">SUMIF(Activities!$C$7:$O$7, $D$2, Activities!C19:N19)</f>
        <v>0</v>
      </c>
      <c r="E9" s="220">
        <f ca="1">SUMIF(Activities!$C$7:$O$7, $E$2, Activities!C19:N19)</f>
        <v>0</v>
      </c>
      <c r="F9" s="220">
        <f ca="1">SUMIF(Activities!$C$7:$O$7, $F$2, Activities!C19:N19)</f>
        <v>0</v>
      </c>
      <c r="G9" s="220">
        <f ca="1">SUMIF(Activities!$C$7:$O$7, $G$2, Activities!C19:N19)</f>
        <v>0</v>
      </c>
      <c r="H9" s="220">
        <f ca="1">SUMIF(Activities!$C$7:$O$7, $H$2, Activities!C19:N19)</f>
        <v>0</v>
      </c>
      <c r="I9" s="220">
        <f ca="1">SUMIF(Activities!$C$7:$O$7, $I$2, Activities!C19:N19)</f>
        <v>0</v>
      </c>
      <c r="J9" s="220">
        <f ca="1">SUMIF(Activities!$C$7:$O$7, $J$2, Activities!C19:N19)</f>
        <v>0</v>
      </c>
      <c r="K9" s="220"/>
      <c r="M9" s="204" t="str">
        <f ca="1"/>
        <v>-</v>
      </c>
      <c r="N9" s="228">
        <f ca="1"/>
        <v>0</v>
      </c>
      <c r="O9" s="228">
        <f ca="1"/>
        <v>0</v>
      </c>
      <c r="P9" s="228">
        <f ca="1"/>
        <v>0</v>
      </c>
      <c r="Q9" s="228">
        <f ca="1"/>
        <v>0</v>
      </c>
      <c r="R9" s="228">
        <f ca="1"/>
        <v>0</v>
      </c>
      <c r="S9" s="228">
        <f ca="1"/>
        <v>0</v>
      </c>
      <c r="T9" s="229">
        <f ca="1"/>
        <v>0</v>
      </c>
      <c r="X9" s="226">
        <f>'Long-Term Debt'!A12</f>
        <v>0</v>
      </c>
      <c r="Y9" s="227">
        <f>'Long-Term Debt'!B12</f>
        <v>0</v>
      </c>
      <c r="Z9" s="226">
        <f>'Long-Term Debt'!C12</f>
        <v>0</v>
      </c>
      <c r="AA9" s="226" t="str">
        <f>IF('Long-Term Debt'!D12 &lt;&gt; 0, 'Long-Term Debt'!D12, "")</f>
        <v/>
      </c>
      <c r="AB9" s="226">
        <f>'Long-Term Debt'!E12</f>
        <v>0</v>
      </c>
      <c r="AC9" s="226">
        <f>'Long-Term Debt'!F12</f>
        <v>0</v>
      </c>
      <c r="AE9" s="225"/>
      <c r="AH9" s="224"/>
      <c r="AI9" s="224"/>
      <c r="AJ9" s="224"/>
      <c r="AK9" s="224"/>
      <c r="AL9" s="224"/>
      <c r="AM9" s="224"/>
    </row>
    <row r="10" spans="1:39" x14ac:dyDescent="0.3">
      <c r="A10" s="218" t="e">
        <f t="shared" si="0"/>
        <v>#N/A</v>
      </c>
      <c r="B10" s="219">
        <f>Activities!J7</f>
        <v>0</v>
      </c>
      <c r="C10" s="211" t="str">
        <f>IF(Activities!O20 &lt;&gt; 0, PROPER(Activities!B20), "")</f>
        <v/>
      </c>
      <c r="D10" s="220">
        <f ca="1">SUMIF(Activities!$C$7:$O$7, $D$2, Activities!C20:N20)</f>
        <v>0</v>
      </c>
      <c r="E10" s="220">
        <f ca="1">SUMIF(Activities!$C$7:$O$7, $E$2, Activities!C20:N20)</f>
        <v>0</v>
      </c>
      <c r="F10" s="220">
        <f ca="1">SUMIF(Activities!$C$7:$O$7, $F$2, Activities!C20:N20)</f>
        <v>0</v>
      </c>
      <c r="G10" s="220">
        <f ca="1">SUMIF(Activities!$C$7:$O$7, $G$2, Activities!C20:N20)</f>
        <v>0</v>
      </c>
      <c r="H10" s="220">
        <f ca="1">SUMIF(Activities!$C$7:$O$7, $H$2, Activities!C20:N20)</f>
        <v>0</v>
      </c>
      <c r="I10" s="220">
        <f ca="1">SUMIF(Activities!$C$7:$O$7, $I$2, Activities!C20:N20)</f>
        <v>0</v>
      </c>
      <c r="J10" s="220">
        <f ca="1">SUMIF(Activities!$C$7:$O$7, $J$2, Activities!C20:N20)</f>
        <v>0</v>
      </c>
      <c r="K10" s="220"/>
      <c r="N10" s="228"/>
      <c r="O10" s="228"/>
      <c r="P10" s="228"/>
      <c r="Q10" s="228"/>
      <c r="R10" s="228"/>
      <c r="S10" s="228"/>
      <c r="T10" s="229"/>
      <c r="X10" s="226">
        <f>'Long-Term Debt'!A13</f>
        <v>0</v>
      </c>
      <c r="Y10" s="227">
        <f>'Long-Term Debt'!B13</f>
        <v>0</v>
      </c>
      <c r="Z10" s="226">
        <f>'Long-Term Debt'!C13</f>
        <v>0</v>
      </c>
      <c r="AA10" s="226" t="str">
        <f>IF('Long-Term Debt'!D13 &lt;&gt; 0, 'Long-Term Debt'!D13, "")</f>
        <v/>
      </c>
      <c r="AB10" s="226">
        <f>'Long-Term Debt'!E13</f>
        <v>0</v>
      </c>
      <c r="AC10" s="226">
        <f>'Long-Term Debt'!F13</f>
        <v>0</v>
      </c>
      <c r="AE10" s="225"/>
      <c r="AH10" s="224"/>
      <c r="AI10" s="224"/>
      <c r="AJ10" s="224"/>
      <c r="AK10" s="224"/>
      <c r="AL10" s="224"/>
      <c r="AM10" s="224"/>
    </row>
    <row r="11" spans="1:39" x14ac:dyDescent="0.3">
      <c r="A11" s="218" t="e">
        <f t="shared" si="0"/>
        <v>#N/A</v>
      </c>
      <c r="B11" s="219">
        <f>Activities!K7</f>
        <v>0</v>
      </c>
      <c r="C11" s="211" t="str">
        <f>IF(Activities!O21 &lt;&gt; 0, PROPER(Activities!B21), "")</f>
        <v/>
      </c>
      <c r="D11" s="220">
        <f ca="1">SUMIF(Activities!$C$7:$O$7, $D$2, Activities!C21:N21)</f>
        <v>0</v>
      </c>
      <c r="E11" s="220">
        <f ca="1">SUMIF(Activities!$C$7:$O$7, $E$2, Activities!C21:N21)</f>
        <v>0</v>
      </c>
      <c r="F11" s="220">
        <f ca="1">SUMIF(Activities!$C$7:$O$7, $F$2, Activities!C21:N21)</f>
        <v>0</v>
      </c>
      <c r="G11" s="220">
        <f ca="1">SUMIF(Activities!$C$7:$O$7, $G$2, Activities!C21:N21)</f>
        <v>0</v>
      </c>
      <c r="H11" s="220">
        <f ca="1">SUMIF(Activities!$C$7:$O$7, $H$2, Activities!C21:N21)</f>
        <v>0</v>
      </c>
      <c r="I11" s="220">
        <f ca="1">SUMIF(Activities!$C$7:$O$7, $I$2, Activities!C21:N21)</f>
        <v>0</v>
      </c>
      <c r="J11" s="220">
        <f ca="1">SUMIF(Activities!$C$7:$O$7, $J$2, Activities!C21:N21)</f>
        <v>0</v>
      </c>
      <c r="K11" s="220"/>
      <c r="N11" s="228"/>
      <c r="O11" s="228"/>
      <c r="P11" s="228"/>
      <c r="Q11" s="228"/>
      <c r="R11" s="228"/>
      <c r="S11" s="228"/>
      <c r="T11" s="229"/>
      <c r="X11" s="226">
        <f>'Long-Term Debt'!A14</f>
        <v>0</v>
      </c>
      <c r="Y11" s="227">
        <f>'Long-Term Debt'!B14</f>
        <v>0</v>
      </c>
      <c r="Z11" s="226">
        <f>'Long-Term Debt'!C14</f>
        <v>0</v>
      </c>
      <c r="AA11" s="226" t="str">
        <f>IF('Long-Term Debt'!D14 &lt;&gt; 0, 'Long-Term Debt'!D14, "")</f>
        <v/>
      </c>
      <c r="AB11" s="226">
        <f>'Long-Term Debt'!E14</f>
        <v>0</v>
      </c>
      <c r="AC11" s="226">
        <f>'Long-Term Debt'!F14</f>
        <v>0</v>
      </c>
      <c r="AE11" s="225"/>
      <c r="AH11" s="224"/>
      <c r="AI11" s="224"/>
      <c r="AJ11" s="224"/>
      <c r="AK11" s="224"/>
      <c r="AL11" s="224"/>
      <c r="AM11" s="224"/>
    </row>
    <row r="12" spans="1:39" x14ac:dyDescent="0.3">
      <c r="A12" s="218" t="e">
        <f t="shared" si="0"/>
        <v>#N/A</v>
      </c>
      <c r="B12" s="219">
        <f>Activities!L7</f>
        <v>0</v>
      </c>
      <c r="C12" s="211" t="str">
        <f>IF(Activities!O22 &lt;&gt; 0, PROPER(Activities!B22), "")</f>
        <v/>
      </c>
      <c r="D12" s="220">
        <f ca="1">SUMIF(Activities!$C$7:$O$7, $D$2, Activities!C22:N22)</f>
        <v>0</v>
      </c>
      <c r="E12" s="220">
        <f ca="1">SUMIF(Activities!$C$7:$O$7, $E$2, Activities!C22:N22)</f>
        <v>0</v>
      </c>
      <c r="F12" s="220">
        <f ca="1">SUMIF(Activities!$C$7:$O$7, $F$2, Activities!C22:N22)</f>
        <v>0</v>
      </c>
      <c r="G12" s="220">
        <f ca="1">SUMIF(Activities!$C$7:$O$7, $G$2, Activities!C22:N22)</f>
        <v>0</v>
      </c>
      <c r="H12" s="220">
        <f ca="1">SUMIF(Activities!$C$7:$O$7, $H$2, Activities!C22:N22)</f>
        <v>0</v>
      </c>
      <c r="I12" s="220">
        <f ca="1">SUMIF(Activities!$C$7:$O$7, $I$2, Activities!C22:N22)</f>
        <v>0</v>
      </c>
      <c r="J12" s="220">
        <f ca="1">SUMIF(Activities!$C$7:$O$7, $J$2, Activities!C22:N22)</f>
        <v>0</v>
      </c>
      <c r="K12" s="220"/>
      <c r="N12" s="228"/>
      <c r="O12" s="228"/>
      <c r="P12" s="228"/>
      <c r="Q12" s="228"/>
      <c r="R12" s="228"/>
      <c r="S12" s="228"/>
      <c r="T12" s="229"/>
      <c r="X12" s="226">
        <f>'Long-Term Debt'!A15</f>
        <v>0</v>
      </c>
      <c r="Y12" s="227">
        <f>'Long-Term Debt'!B15</f>
        <v>0</v>
      </c>
      <c r="Z12" s="226">
        <f>'Long-Term Debt'!C15</f>
        <v>0</v>
      </c>
      <c r="AA12" s="226" t="str">
        <f>IF('Long-Term Debt'!D15 &lt;&gt; 0, 'Long-Term Debt'!D15, "")</f>
        <v/>
      </c>
      <c r="AB12" s="226">
        <f>'Long-Term Debt'!E15</f>
        <v>0</v>
      </c>
      <c r="AC12" s="226">
        <f>'Long-Term Debt'!F15</f>
        <v>0</v>
      </c>
      <c r="AE12" s="225"/>
      <c r="AH12" s="224"/>
      <c r="AI12" s="224"/>
      <c r="AJ12" s="224"/>
      <c r="AK12" s="224"/>
      <c r="AL12" s="224"/>
      <c r="AM12" s="224"/>
    </row>
    <row r="13" spans="1:39" x14ac:dyDescent="0.3">
      <c r="A13" s="218" t="e">
        <f t="shared" si="0"/>
        <v>#N/A</v>
      </c>
      <c r="B13" s="219">
        <f>Activities!M7</f>
        <v>0</v>
      </c>
      <c r="C13" s="211" t="str">
        <f>IF(Activities!O23 &lt;&gt; 0, PROPER(Activities!B23), "")</f>
        <v/>
      </c>
      <c r="D13" s="220">
        <f ca="1">SUMIF(Activities!$C$7:$O$7, $D$2, Activities!C23:N23)</f>
        <v>0</v>
      </c>
      <c r="E13" s="220">
        <f ca="1">SUMIF(Activities!$C$7:$O$7, $E$2, Activities!C23:N23)</f>
        <v>0</v>
      </c>
      <c r="F13" s="220">
        <f ca="1">SUMIF(Activities!$C$7:$O$7, $F$2, Activities!C23:N23)</f>
        <v>0</v>
      </c>
      <c r="G13" s="220">
        <f ca="1">SUMIF(Activities!$C$7:$O$7, $G$2, Activities!C23:N23)</f>
        <v>0</v>
      </c>
      <c r="H13" s="220">
        <f ca="1">SUMIF(Activities!$C$7:$O$7, $H$2, Activities!C23:N23)</f>
        <v>0</v>
      </c>
      <c r="I13" s="220">
        <f ca="1">SUMIF(Activities!$C$7:$O$7, $I$2, Activities!C23:N23)</f>
        <v>0</v>
      </c>
      <c r="J13" s="220">
        <f ca="1">SUMIF(Activities!$C$7:$O$7, $J$2, Activities!C23:N23)</f>
        <v>0</v>
      </c>
      <c r="K13" s="220"/>
      <c r="N13" s="228"/>
      <c r="O13" s="228"/>
      <c r="P13" s="228"/>
      <c r="Q13" s="228"/>
      <c r="R13" s="228"/>
      <c r="S13" s="228"/>
      <c r="T13" s="229"/>
      <c r="X13" s="226">
        <f>'Long-Term Debt'!A16</f>
        <v>0</v>
      </c>
      <c r="Y13" s="227">
        <f>'Long-Term Debt'!B16</f>
        <v>0</v>
      </c>
      <c r="Z13" s="226">
        <f>'Long-Term Debt'!C16</f>
        <v>0</v>
      </c>
      <c r="AA13" s="226" t="str">
        <f>IF('Long-Term Debt'!D16 &lt;&gt; 0, 'Long-Term Debt'!D16, "")</f>
        <v/>
      </c>
      <c r="AB13" s="226">
        <f>'Long-Term Debt'!E16</f>
        <v>0</v>
      </c>
      <c r="AC13" s="226">
        <f>'Long-Term Debt'!F16</f>
        <v>0</v>
      </c>
      <c r="AE13" s="225"/>
      <c r="AH13" s="224"/>
      <c r="AI13" s="224"/>
      <c r="AJ13" s="224"/>
      <c r="AK13" s="224"/>
      <c r="AL13" s="224"/>
      <c r="AM13" s="224"/>
    </row>
    <row r="14" spans="1:39" x14ac:dyDescent="0.3">
      <c r="A14" s="218" t="e">
        <f t="shared" si="0"/>
        <v>#N/A</v>
      </c>
      <c r="B14" s="219">
        <f>Activities!N7</f>
        <v>0</v>
      </c>
      <c r="C14" s="211" t="str">
        <f>IF(Activities!O24 &lt;&gt; 0, PROPER(Activities!B24), "")</f>
        <v/>
      </c>
      <c r="D14" s="220">
        <f ca="1">SUMIF(Activities!$C$7:$O$7, $D$2, Activities!C24:N24)</f>
        <v>0</v>
      </c>
      <c r="E14" s="220">
        <f ca="1">SUMIF(Activities!$C$7:$O$7, $E$2, Activities!C24:N24)</f>
        <v>0</v>
      </c>
      <c r="F14" s="220">
        <f ca="1">SUMIF(Activities!$C$7:$O$7, $F$2, Activities!C24:N24)</f>
        <v>0</v>
      </c>
      <c r="G14" s="220">
        <f ca="1">SUMIF(Activities!$C$7:$O$7, $G$2, Activities!C24:N24)</f>
        <v>0</v>
      </c>
      <c r="H14" s="220">
        <f ca="1">SUMIF(Activities!$C$7:$O$7, $H$2, Activities!C24:N24)</f>
        <v>0</v>
      </c>
      <c r="I14" s="220">
        <f ca="1">SUMIF(Activities!$C$7:$O$7, $I$2, Activities!C24:N24)</f>
        <v>0</v>
      </c>
      <c r="J14" s="220">
        <f ca="1">SUMIF(Activities!$C$7:$O$7, $J$2, Activities!C24:N24)</f>
        <v>0</v>
      </c>
      <c r="K14" s="220"/>
      <c r="N14" s="228"/>
      <c r="O14" s="228"/>
      <c r="P14" s="228"/>
      <c r="Q14" s="228"/>
      <c r="R14" s="228"/>
      <c r="S14" s="228"/>
      <c r="T14" s="229"/>
      <c r="X14" s="226">
        <f>'Long-Term Debt'!A17</f>
        <v>0</v>
      </c>
      <c r="Y14" s="227">
        <f>'Long-Term Debt'!B17</f>
        <v>0</v>
      </c>
      <c r="Z14" s="226">
        <f>'Long-Term Debt'!C17</f>
        <v>0</v>
      </c>
      <c r="AA14" s="226" t="str">
        <f>IF('Long-Term Debt'!D17 &lt;&gt; 0, 'Long-Term Debt'!D17, "")</f>
        <v/>
      </c>
      <c r="AB14" s="226">
        <f>'Long-Term Debt'!E17</f>
        <v>0</v>
      </c>
      <c r="AC14" s="226">
        <f>'Long-Term Debt'!F17</f>
        <v>0</v>
      </c>
      <c r="AE14" s="225"/>
      <c r="AH14" s="224"/>
      <c r="AI14" s="224"/>
      <c r="AJ14" s="224"/>
      <c r="AK14" s="224"/>
      <c r="AL14" s="224"/>
      <c r="AM14" s="224"/>
    </row>
    <row r="15" spans="1:39" ht="15" thickBot="1" x14ac:dyDescent="0.35">
      <c r="A15" s="230">
        <f t="shared" si="0"/>
        <v>7</v>
      </c>
      <c r="B15" s="231" t="str">
        <f>Activities!O7</f>
        <v>Total Funds</v>
      </c>
      <c r="C15" s="211" t="str">
        <f>IF(Activities!O25 &lt;&gt; 0, PROPER(Activities!B25), "")</f>
        <v/>
      </c>
      <c r="D15" s="220">
        <f ca="1">SUMIF(Activities!$C$7:$O$7, $D$2, Activities!C25:N25)</f>
        <v>0</v>
      </c>
      <c r="E15" s="220">
        <f ca="1">SUMIF(Activities!$C$7:$O$7, $E$2, Activities!C25:N25)</f>
        <v>0</v>
      </c>
      <c r="F15" s="220">
        <f ca="1">SUMIF(Activities!$C$7:$O$7, $F$2, Activities!C25:N25)</f>
        <v>0</v>
      </c>
      <c r="G15" s="220">
        <f ca="1">SUMIF(Activities!$C$7:$O$7, $G$2, Activities!C25:N25)</f>
        <v>0</v>
      </c>
      <c r="H15" s="220">
        <f ca="1">SUMIF(Activities!$C$7:$O$7, $H$2, Activities!C25:N25)</f>
        <v>0</v>
      </c>
      <c r="I15" s="220">
        <f ca="1">SUMIF(Activities!$C$7:$O$7, $I$2, Activities!C25:N25)</f>
        <v>0</v>
      </c>
      <c r="J15" s="220">
        <f ca="1">SUMIF(Activities!$C$7:$O$7, $J$2, Activities!C25:N25)</f>
        <v>0</v>
      </c>
      <c r="K15" s="220"/>
      <c r="N15" s="228"/>
      <c r="O15" s="228"/>
      <c r="P15" s="228"/>
      <c r="Q15" s="228"/>
      <c r="R15" s="228"/>
      <c r="S15" s="228"/>
      <c r="T15" s="229"/>
      <c r="X15" s="226">
        <f>'Long-Term Debt'!A18</f>
        <v>0</v>
      </c>
      <c r="Y15" s="227">
        <f>'Long-Term Debt'!B18</f>
        <v>0</v>
      </c>
      <c r="Z15" s="226">
        <f>'Long-Term Debt'!C18</f>
        <v>0</v>
      </c>
      <c r="AA15" s="226" t="str">
        <f>IF('Long-Term Debt'!D18 &lt;&gt; 0, 'Long-Term Debt'!D18, "")</f>
        <v/>
      </c>
      <c r="AB15" s="226">
        <f>'Long-Term Debt'!E18</f>
        <v>0</v>
      </c>
      <c r="AC15" s="226">
        <f>'Long-Term Debt'!F18</f>
        <v>0</v>
      </c>
      <c r="AE15" s="225"/>
      <c r="AH15" s="224"/>
      <c r="AI15" s="224"/>
      <c r="AJ15" s="224"/>
      <c r="AK15" s="224"/>
      <c r="AL15" s="224"/>
      <c r="AM15" s="224"/>
    </row>
    <row r="16" spans="1:39" ht="15" thickBot="1" x14ac:dyDescent="0.35">
      <c r="A16" s="232"/>
      <c r="B16" s="232"/>
      <c r="C16" s="211" t="str">
        <f>IF(Activities!O26 &lt;&gt; 0, PROPER(Activities!B26), "")</f>
        <v/>
      </c>
      <c r="D16" s="220">
        <f ca="1">SUMIF(Activities!$C$7:$O$7, $D$2, Activities!C26:N26)</f>
        <v>0</v>
      </c>
      <c r="E16" s="220">
        <f ca="1">SUMIF(Activities!$C$7:$O$7, $E$2, Activities!C26:N26)</f>
        <v>0</v>
      </c>
      <c r="F16" s="220">
        <f ca="1">SUMIF(Activities!$C$7:$O$7, $F$2, Activities!C26:N26)</f>
        <v>0</v>
      </c>
      <c r="G16" s="220">
        <f ca="1">SUMIF(Activities!$C$7:$O$7, $G$2, Activities!C26:N26)</f>
        <v>0</v>
      </c>
      <c r="H16" s="220">
        <f ca="1">SUMIF(Activities!$C$7:$O$7, $H$2, Activities!C26:N26)</f>
        <v>0</v>
      </c>
      <c r="I16" s="220">
        <f ca="1">SUMIF(Activities!$C$7:$O$7, $I$2, Activities!C26:N26)</f>
        <v>0</v>
      </c>
      <c r="J16" s="220">
        <f ca="1">SUMIF(Activities!$C$7:$O$7, $J$2, Activities!C26:N26)</f>
        <v>0</v>
      </c>
      <c r="K16" s="220"/>
      <c r="N16" s="228"/>
      <c r="O16" s="228"/>
      <c r="P16" s="228"/>
      <c r="Q16" s="228"/>
      <c r="R16" s="228"/>
      <c r="S16" s="228"/>
      <c r="T16" s="229"/>
      <c r="X16" s="226">
        <f>'Long-Term Debt'!A19</f>
        <v>0</v>
      </c>
      <c r="Y16" s="227">
        <f>'Long-Term Debt'!B19</f>
        <v>0</v>
      </c>
      <c r="Z16" s="226">
        <f>'Long-Term Debt'!C19</f>
        <v>0</v>
      </c>
      <c r="AA16" s="226" t="str">
        <f>IF('Long-Term Debt'!D19 &lt;&gt; 0, 'Long-Term Debt'!D19, "")</f>
        <v/>
      </c>
      <c r="AB16" s="226">
        <f>'Long-Term Debt'!E19</f>
        <v>0</v>
      </c>
      <c r="AC16" s="226">
        <f>'Long-Term Debt'!F19</f>
        <v>0</v>
      </c>
      <c r="AD16" s="224"/>
      <c r="AF16" s="224"/>
      <c r="AG16" s="224"/>
      <c r="AH16" s="224"/>
      <c r="AI16" s="224"/>
      <c r="AJ16" s="224"/>
      <c r="AK16" s="224"/>
      <c r="AL16" s="224"/>
      <c r="AM16" s="224"/>
    </row>
    <row r="17" spans="1:39" x14ac:dyDescent="0.3">
      <c r="A17" s="233"/>
      <c r="B17" s="210" t="s">
        <v>720</v>
      </c>
      <c r="C17" s="211" t="str">
        <f>IF(Activities!O27 &lt;&gt; 0, PROPER(Activities!B27), "")</f>
        <v/>
      </c>
      <c r="D17" s="220">
        <f ca="1">SUMIF(Activities!$C$7:$O$7, $D$2, Activities!C27:N27)</f>
        <v>0</v>
      </c>
      <c r="E17" s="220">
        <f ca="1">SUMIF(Activities!$C$7:$O$7, $E$2, Activities!C27:N27)</f>
        <v>0</v>
      </c>
      <c r="F17" s="220">
        <f ca="1">SUMIF(Activities!$C$7:$O$7, $F$2, Activities!C27:N27)</f>
        <v>0</v>
      </c>
      <c r="G17" s="220">
        <f ca="1">SUMIF(Activities!$C$7:$O$7, $G$2, Activities!C27:N27)</f>
        <v>0</v>
      </c>
      <c r="H17" s="220">
        <f ca="1">SUMIF(Activities!$C$7:$O$7, $H$2, Activities!C27:N27)</f>
        <v>0</v>
      </c>
      <c r="I17" s="220">
        <f ca="1">SUMIF(Activities!$C$7:$O$7, $I$2, Activities!C27:N27)</f>
        <v>0</v>
      </c>
      <c r="J17" s="220">
        <f ca="1">SUMIF(Activities!$C$7:$O$7, $J$2, Activities!C27:N27)</f>
        <v>0</v>
      </c>
      <c r="K17" s="220"/>
      <c r="N17" s="228"/>
      <c r="O17" s="228"/>
      <c r="P17" s="228"/>
      <c r="Q17" s="228"/>
      <c r="R17" s="228"/>
      <c r="S17" s="228"/>
      <c r="T17" s="229"/>
      <c r="X17" s="226">
        <f>'Long-Term Debt'!A20</f>
        <v>0</v>
      </c>
      <c r="Y17" s="227">
        <f>'Long-Term Debt'!B20</f>
        <v>0</v>
      </c>
      <c r="Z17" s="226">
        <f>'Long-Term Debt'!C20</f>
        <v>0</v>
      </c>
      <c r="AA17" s="226" t="str">
        <f>IF('Long-Term Debt'!D20 &lt;&gt; 0, 'Long-Term Debt'!D20, "")</f>
        <v/>
      </c>
      <c r="AB17" s="226">
        <f>'Long-Term Debt'!E20</f>
        <v>0</v>
      </c>
      <c r="AC17" s="226">
        <f>'Long-Term Debt'!F20</f>
        <v>0</v>
      </c>
      <c r="AD17" s="224"/>
      <c r="AF17" s="224"/>
      <c r="AG17" s="224"/>
      <c r="AH17" s="224"/>
      <c r="AI17" s="224"/>
      <c r="AJ17" s="224"/>
      <c r="AK17" s="224"/>
      <c r="AL17" s="224"/>
      <c r="AM17" s="224"/>
    </row>
    <row r="18" spans="1:39" x14ac:dyDescent="0.3">
      <c r="A18" s="234">
        <v>1</v>
      </c>
      <c r="B18" s="235" t="s">
        <v>24</v>
      </c>
      <c r="C18" s="211" t="str">
        <f>IF(Activities!O28 &lt;&gt; 0, PROPER(Activities!B28), "")</f>
        <v/>
      </c>
      <c r="D18" s="220">
        <f ca="1">SUMIF(Activities!$C$7:$O$7, $D$2, Activities!C28:N28)</f>
        <v>0</v>
      </c>
      <c r="E18" s="220">
        <f ca="1">SUMIF(Activities!$C$7:$O$7, $E$2, Activities!C28:N28)</f>
        <v>0</v>
      </c>
      <c r="F18" s="220">
        <f ca="1">SUMIF(Activities!$C$7:$O$7, $F$2, Activities!C28:N28)</f>
        <v>0</v>
      </c>
      <c r="G18" s="220">
        <f ca="1">SUMIF(Activities!$C$7:$O$7, $G$2, Activities!C28:N28)</f>
        <v>0</v>
      </c>
      <c r="H18" s="220">
        <f ca="1">SUMIF(Activities!$C$7:$O$7, $H$2, Activities!C28:N28)</f>
        <v>0</v>
      </c>
      <c r="I18" s="220">
        <f ca="1">SUMIF(Activities!$C$7:$O$7, $I$2, Activities!C28:N28)</f>
        <v>0</v>
      </c>
      <c r="J18" s="220">
        <f ca="1">SUMIF(Activities!$C$7:$O$7, $J$2, Activities!C28:N28)</f>
        <v>0</v>
      </c>
      <c r="K18" s="220"/>
      <c r="N18" s="228"/>
      <c r="O18" s="228"/>
      <c r="P18" s="228"/>
      <c r="Q18" s="228"/>
      <c r="R18" s="228"/>
      <c r="S18" s="228"/>
      <c r="T18" s="229"/>
      <c r="Y18" s="227"/>
      <c r="AD18" s="224"/>
      <c r="AF18" s="224"/>
      <c r="AG18" s="224"/>
      <c r="AH18" s="224"/>
      <c r="AI18" s="224"/>
      <c r="AJ18" s="224"/>
      <c r="AK18" s="224"/>
      <c r="AL18" s="224"/>
      <c r="AM18" s="224"/>
    </row>
    <row r="19" spans="1:39" x14ac:dyDescent="0.3">
      <c r="A19" s="234">
        <v>2</v>
      </c>
      <c r="B19" s="235" t="s">
        <v>687</v>
      </c>
      <c r="C19" s="211" t="str">
        <f>IF(Activities!O29 &lt;&gt; 0, PROPER(Activities!B29), "")</f>
        <v/>
      </c>
      <c r="D19" s="220">
        <f ca="1">SUMIF(Activities!$C$7:$O$7, $D$2, Activities!C29:N29)</f>
        <v>0</v>
      </c>
      <c r="E19" s="220">
        <f ca="1">SUMIF(Activities!$C$7:$O$7, $E$2, Activities!C29:N29)</f>
        <v>0</v>
      </c>
      <c r="F19" s="220">
        <f ca="1">SUMIF(Activities!$C$7:$O$7, $F$2, Activities!C29:N29)</f>
        <v>0</v>
      </c>
      <c r="G19" s="220">
        <f ca="1">SUMIF(Activities!$C$7:$O$7, $G$2, Activities!C29:N29)</f>
        <v>0</v>
      </c>
      <c r="H19" s="220">
        <f ca="1">SUMIF(Activities!$C$7:$O$7, $H$2, Activities!C29:N29)</f>
        <v>0</v>
      </c>
      <c r="I19" s="220">
        <f ca="1">SUMIF(Activities!$C$7:$O$7, $I$2, Activities!C29:N29)</f>
        <v>0</v>
      </c>
      <c r="J19" s="220">
        <f ca="1">SUMIF(Activities!$C$7:$O$7, $J$2, Activities!C29:N29)</f>
        <v>0</v>
      </c>
      <c r="K19" s="220"/>
      <c r="N19" s="228"/>
      <c r="O19" s="228"/>
      <c r="P19" s="228"/>
      <c r="Q19" s="228"/>
      <c r="R19" s="228"/>
      <c r="S19" s="228"/>
      <c r="T19" s="229"/>
      <c r="Y19" s="227"/>
      <c r="AD19" s="224"/>
      <c r="AF19" s="224"/>
      <c r="AG19" s="224"/>
      <c r="AH19" s="224"/>
      <c r="AI19" s="224"/>
      <c r="AJ19" s="224"/>
      <c r="AK19" s="224"/>
      <c r="AL19" s="224"/>
      <c r="AM19" s="224"/>
    </row>
    <row r="20" spans="1:39" x14ac:dyDescent="0.3">
      <c r="A20" s="234">
        <v>3</v>
      </c>
      <c r="B20" s="235" t="s">
        <v>690</v>
      </c>
      <c r="C20" s="211" t="str">
        <f>IF(Activities!O30 &lt;&gt; 0, PROPER(Activities!B30), "")</f>
        <v/>
      </c>
      <c r="D20" s="220">
        <f ca="1">SUMIF(Activities!$C$7:$O$7, $D$2, Activities!C30:N30)</f>
        <v>0</v>
      </c>
      <c r="E20" s="220">
        <f ca="1">SUMIF(Activities!$C$7:$O$7, $E$2, Activities!C30:N30)</f>
        <v>0</v>
      </c>
      <c r="F20" s="220">
        <f ca="1">SUMIF(Activities!$C$7:$O$7, $F$2, Activities!C30:N30)</f>
        <v>0</v>
      </c>
      <c r="G20" s="220">
        <f ca="1">SUMIF(Activities!$C$7:$O$7, $G$2, Activities!C30:N30)</f>
        <v>0</v>
      </c>
      <c r="H20" s="220">
        <f ca="1">SUMIF(Activities!$C$7:$O$7, $H$2, Activities!C30:N30)</f>
        <v>0</v>
      </c>
      <c r="I20" s="220">
        <f ca="1">SUMIF(Activities!$C$7:$O$7, $I$2, Activities!C30:N30)</f>
        <v>0</v>
      </c>
      <c r="J20" s="220">
        <f ca="1">SUMIF(Activities!$C$7:$O$7, $J$2, Activities!C30:N30)</f>
        <v>0</v>
      </c>
      <c r="K20" s="220"/>
      <c r="N20" s="228"/>
      <c r="O20" s="228"/>
      <c r="P20" s="228"/>
      <c r="Q20" s="228"/>
      <c r="R20" s="228"/>
      <c r="S20" s="228"/>
      <c r="T20" s="229"/>
      <c r="Y20" s="227"/>
      <c r="AD20" s="224"/>
      <c r="AF20" s="224"/>
      <c r="AG20" s="224"/>
      <c r="AH20" s="224"/>
      <c r="AI20" s="224"/>
      <c r="AJ20" s="224"/>
      <c r="AK20" s="224"/>
      <c r="AL20" s="224"/>
      <c r="AM20" s="224"/>
    </row>
    <row r="21" spans="1:39" x14ac:dyDescent="0.3">
      <c r="A21" s="234">
        <v>4</v>
      </c>
      <c r="B21" s="235" t="s">
        <v>688</v>
      </c>
      <c r="C21" s="211" t="str">
        <f>IF(Activities!O31 &lt;&gt; 0, PROPER(Activities!B31), "")</f>
        <v/>
      </c>
      <c r="D21" s="220">
        <f ca="1">SUMIF(Activities!$C$7:$O$7, $D$2, Activities!C31:N31)</f>
        <v>0</v>
      </c>
      <c r="E21" s="220">
        <f ca="1">SUMIF(Activities!$C$7:$O$7, $E$2, Activities!C31:N31)</f>
        <v>0</v>
      </c>
      <c r="F21" s="220">
        <f ca="1">SUMIF(Activities!$C$7:$O$7, $F$2, Activities!C31:N31)</f>
        <v>0</v>
      </c>
      <c r="G21" s="220">
        <f ca="1">SUMIF(Activities!$C$7:$O$7, $G$2, Activities!C31:N31)</f>
        <v>0</v>
      </c>
      <c r="H21" s="220">
        <f ca="1">SUMIF(Activities!$C$7:$O$7, $H$2, Activities!C31:N31)</f>
        <v>0</v>
      </c>
      <c r="I21" s="220">
        <f ca="1">SUMIF(Activities!$C$7:$O$7, $I$2, Activities!C31:N31)</f>
        <v>0</v>
      </c>
      <c r="J21" s="220">
        <f ca="1">SUMIF(Activities!$C$7:$O$7, $J$2, Activities!C31:N31)</f>
        <v>0</v>
      </c>
      <c r="K21" s="220"/>
      <c r="N21" s="228"/>
      <c r="O21" s="228"/>
      <c r="P21" s="228"/>
      <c r="Q21" s="228"/>
      <c r="R21" s="228"/>
      <c r="S21" s="228"/>
      <c r="T21" s="229"/>
      <c r="Y21" s="227"/>
      <c r="AD21" s="224"/>
      <c r="AF21" s="224"/>
      <c r="AG21" s="224"/>
      <c r="AH21" s="224"/>
      <c r="AI21" s="224"/>
      <c r="AJ21" s="224"/>
      <c r="AK21" s="224"/>
      <c r="AL21" s="224"/>
      <c r="AM21" s="224"/>
    </row>
    <row r="22" spans="1:39" x14ac:dyDescent="0.3">
      <c r="A22" s="234">
        <v>5</v>
      </c>
      <c r="B22" s="235" t="s">
        <v>689</v>
      </c>
      <c r="C22" s="211" t="str">
        <f>IF(Activities!O32 &lt;&gt; 0, PROPER(Activities!B32), "")</f>
        <v/>
      </c>
      <c r="D22" s="220">
        <f ca="1">SUMIF(Activities!$C$7:$O$7, $D$2, Activities!C32:N32)</f>
        <v>0</v>
      </c>
      <c r="E22" s="220">
        <f ca="1">SUMIF(Activities!$C$7:$O$7, $E$2, Activities!C32:N32)</f>
        <v>0</v>
      </c>
      <c r="F22" s="220">
        <f ca="1">SUMIF(Activities!$C$7:$O$7, $F$2, Activities!C32:N32)</f>
        <v>0</v>
      </c>
      <c r="G22" s="220">
        <f ca="1">SUMIF(Activities!$C$7:$O$7, $G$2, Activities!C32:N32)</f>
        <v>0</v>
      </c>
      <c r="H22" s="220">
        <f ca="1">SUMIF(Activities!$C$7:$O$7, $H$2, Activities!C32:N32)</f>
        <v>0</v>
      </c>
      <c r="I22" s="220">
        <f ca="1">SUMIF(Activities!$C$7:$O$7, $I$2, Activities!C32:N32)</f>
        <v>0</v>
      </c>
      <c r="J22" s="220">
        <f ca="1">SUMIF(Activities!$C$7:$O$7, $J$2, Activities!C32:N32)</f>
        <v>0</v>
      </c>
      <c r="K22" s="220"/>
      <c r="N22" s="228"/>
      <c r="O22" s="228"/>
      <c r="P22" s="228"/>
      <c r="Q22" s="228"/>
      <c r="R22" s="228"/>
      <c r="S22" s="228"/>
      <c r="T22" s="229"/>
      <c r="Y22" s="227"/>
      <c r="AD22" s="224"/>
      <c r="AF22" s="224"/>
      <c r="AG22" s="224"/>
      <c r="AH22" s="224"/>
      <c r="AI22" s="224"/>
      <c r="AJ22" s="224"/>
      <c r="AK22" s="224"/>
      <c r="AL22" s="224"/>
      <c r="AM22" s="224"/>
    </row>
    <row r="23" spans="1:39" x14ac:dyDescent="0.3">
      <c r="A23" s="234">
        <v>6</v>
      </c>
      <c r="B23" s="235" t="s">
        <v>700</v>
      </c>
      <c r="C23" s="211" t="str">
        <f>IF(Activities!O33 &lt;&gt; 0, PROPER(Activities!B33), "")</f>
        <v/>
      </c>
      <c r="D23" s="220">
        <f ca="1">SUMIF(Activities!$C$7:$O$7, $D$2, Activities!C33:N33)</f>
        <v>0</v>
      </c>
      <c r="E23" s="220">
        <f ca="1">SUMIF(Activities!$C$7:$O$7, $E$2, Activities!C33:N33)</f>
        <v>0</v>
      </c>
      <c r="F23" s="220">
        <f ca="1">SUMIF(Activities!$C$7:$O$7, $F$2, Activities!C33:N33)</f>
        <v>0</v>
      </c>
      <c r="G23" s="220">
        <f ca="1">SUMIF(Activities!$C$7:$O$7, $G$2, Activities!C33:N33)</f>
        <v>0</v>
      </c>
      <c r="H23" s="220">
        <f ca="1">SUMIF(Activities!$C$7:$O$7, $H$2, Activities!C33:N33)</f>
        <v>0</v>
      </c>
      <c r="I23" s="220">
        <f ca="1">SUMIF(Activities!$C$7:$O$7, $I$2, Activities!C33:N33)</f>
        <v>0</v>
      </c>
      <c r="J23" s="220">
        <f ca="1">SUMIF(Activities!$C$7:$O$7, $J$2, Activities!C33:N33)</f>
        <v>0</v>
      </c>
      <c r="K23" s="220"/>
      <c r="N23" s="228"/>
      <c r="O23" s="228"/>
      <c r="P23" s="228"/>
      <c r="Q23" s="228"/>
      <c r="R23" s="228"/>
      <c r="S23" s="228"/>
      <c r="T23" s="229"/>
      <c r="Y23" s="227"/>
      <c r="AE23" s="225"/>
      <c r="AH23" s="224"/>
      <c r="AI23" s="224"/>
      <c r="AJ23" s="224"/>
      <c r="AK23" s="224"/>
      <c r="AL23" s="224"/>
      <c r="AM23" s="224"/>
    </row>
    <row r="24" spans="1:39" x14ac:dyDescent="0.3">
      <c r="A24" s="234">
        <v>7</v>
      </c>
      <c r="B24" s="235" t="s">
        <v>1868</v>
      </c>
      <c r="C24" s="211" t="str">
        <f>IF(Activities!O34 &lt;&gt; 0, PROPER(Activities!B34), "")</f>
        <v/>
      </c>
      <c r="D24" s="220">
        <f ca="1">SUMIF(Activities!$C$7:$O$7, $D$2, Activities!C34:N34)</f>
        <v>0</v>
      </c>
      <c r="E24" s="220">
        <f ca="1">SUMIF(Activities!$C$7:$O$7, $E$2, Activities!C34:N34)</f>
        <v>0</v>
      </c>
      <c r="F24" s="220">
        <f ca="1">SUMIF(Activities!$C$7:$O$7, $F$2, Activities!C34:N34)</f>
        <v>0</v>
      </c>
      <c r="G24" s="220">
        <f ca="1">SUMIF(Activities!$C$7:$O$7, $G$2, Activities!C34:N34)</f>
        <v>0</v>
      </c>
      <c r="H24" s="220">
        <f ca="1">SUMIF(Activities!$C$7:$O$7, $H$2, Activities!C34:N34)</f>
        <v>0</v>
      </c>
      <c r="I24" s="220">
        <f ca="1">SUMIF(Activities!$C$7:$O$7, $I$2, Activities!C34:N34)</f>
        <v>0</v>
      </c>
      <c r="J24" s="220">
        <f ca="1">SUMIF(Activities!$C$7:$O$7, $J$2, Activities!C34:N34)</f>
        <v>0</v>
      </c>
      <c r="K24" s="220"/>
      <c r="N24" s="228"/>
      <c r="O24" s="228"/>
      <c r="P24" s="228"/>
      <c r="Q24" s="228"/>
      <c r="R24" s="228"/>
      <c r="S24" s="228"/>
      <c r="T24" s="229"/>
      <c r="Y24" s="227"/>
      <c r="AE24" s="225"/>
      <c r="AH24" s="224"/>
      <c r="AI24" s="224"/>
      <c r="AJ24" s="224"/>
      <c r="AK24" s="224"/>
      <c r="AL24" s="224"/>
      <c r="AM24" s="224"/>
    </row>
    <row r="25" spans="1:39" ht="15" thickBot="1" x14ac:dyDescent="0.35">
      <c r="A25" s="236">
        <v>8</v>
      </c>
      <c r="B25" s="237" t="s">
        <v>693</v>
      </c>
      <c r="C25" s="211" t="str">
        <f>IF(Activities!O35 &lt;&gt; 0, PROPER(Activities!B35), "")</f>
        <v/>
      </c>
      <c r="D25" s="220">
        <f ca="1">SUMIF(Activities!$C$7:$O$7, $D$2, Activities!C35:N35)</f>
        <v>0</v>
      </c>
      <c r="E25" s="220">
        <f ca="1">SUMIF(Activities!$C$7:$O$7, $E$2, Activities!C35:N35)</f>
        <v>0</v>
      </c>
      <c r="F25" s="220">
        <f ca="1">SUMIF(Activities!$C$7:$O$7, $F$2, Activities!C35:N35)</f>
        <v>0</v>
      </c>
      <c r="G25" s="220">
        <f ca="1">SUMIF(Activities!$C$7:$O$7, $G$2, Activities!C35:N35)</f>
        <v>0</v>
      </c>
      <c r="H25" s="220">
        <f ca="1">SUMIF(Activities!$C$7:$O$7, $H$2, Activities!C35:N35)</f>
        <v>0</v>
      </c>
      <c r="I25" s="220">
        <f ca="1">SUMIF(Activities!$C$7:$O$7, $I$2, Activities!C35:N35)</f>
        <v>0</v>
      </c>
      <c r="J25" s="220">
        <f ca="1">SUMIF(Activities!$C$7:$O$7, $J$2, Activities!C35:N35)</f>
        <v>0</v>
      </c>
      <c r="K25" s="220"/>
      <c r="N25" s="228"/>
      <c r="O25" s="228"/>
      <c r="P25" s="228"/>
      <c r="Q25" s="228"/>
      <c r="R25" s="228"/>
      <c r="S25" s="228"/>
      <c r="T25" s="229"/>
      <c r="AE25" s="225"/>
      <c r="AH25" s="224"/>
      <c r="AI25" s="224"/>
      <c r="AJ25" s="224"/>
      <c r="AK25" s="224"/>
      <c r="AL25" s="224"/>
      <c r="AM25" s="224"/>
    </row>
    <row r="26" spans="1:39" x14ac:dyDescent="0.3">
      <c r="A26" s="232"/>
      <c r="B26" s="232"/>
      <c r="C26" s="211" t="str">
        <f>IF(Activities!O36 &lt;&gt; 0, PROPER(Activities!B36), "")</f>
        <v/>
      </c>
      <c r="D26" s="220">
        <f ca="1">SUMIF(Activities!$C$7:$O$7, $D$2, Activities!C36:N36)</f>
        <v>0</v>
      </c>
      <c r="E26" s="220">
        <f ca="1">SUMIF(Activities!$C$7:$O$7, $E$2, Activities!C36:N36)</f>
        <v>0</v>
      </c>
      <c r="F26" s="220">
        <f ca="1">SUMIF(Activities!$C$7:$O$7, $F$2, Activities!C36:N36)</f>
        <v>0</v>
      </c>
      <c r="G26" s="220">
        <f ca="1">SUMIF(Activities!$C$7:$O$7, $G$2, Activities!C36:N36)</f>
        <v>0</v>
      </c>
      <c r="H26" s="220">
        <f ca="1">SUMIF(Activities!$C$7:$O$7, $H$2, Activities!C36:N36)</f>
        <v>0</v>
      </c>
      <c r="I26" s="220">
        <f ca="1">SUMIF(Activities!$C$7:$O$7, $I$2, Activities!C36:N36)</f>
        <v>0</v>
      </c>
      <c r="J26" s="220">
        <f ca="1">SUMIF(Activities!$C$7:$O$7, $J$2, Activities!C36:N36)</f>
        <v>0</v>
      </c>
      <c r="K26" s="220"/>
      <c r="N26" s="228"/>
      <c r="O26" s="228"/>
      <c r="P26" s="228"/>
      <c r="Q26" s="228"/>
      <c r="R26" s="228"/>
      <c r="S26" s="228"/>
      <c r="T26" s="229"/>
      <c r="AE26" s="225"/>
      <c r="AH26" s="224"/>
      <c r="AI26" s="224"/>
      <c r="AJ26" s="224"/>
      <c r="AK26" s="224"/>
      <c r="AL26" s="224"/>
      <c r="AM26" s="224"/>
    </row>
    <row r="27" spans="1:39" x14ac:dyDescent="0.3">
      <c r="A27" s="232"/>
      <c r="B27" s="232"/>
      <c r="C27" s="211" t="str">
        <f>IF(Activities!O37 &lt;&gt; 0, PROPER(Activities!B37), "")</f>
        <v/>
      </c>
      <c r="D27" s="220">
        <f ca="1">SUMIF(Activities!$C$7:$O$7, $D$2, Activities!C37:N37)</f>
        <v>0</v>
      </c>
      <c r="E27" s="220">
        <f ca="1">SUMIF(Activities!$C$7:$O$7, $E$2, Activities!C37:N37)</f>
        <v>0</v>
      </c>
      <c r="F27" s="220">
        <f ca="1">SUMIF(Activities!$C$7:$O$7, $F$2, Activities!C37:N37)</f>
        <v>0</v>
      </c>
      <c r="G27" s="220">
        <f ca="1">SUMIF(Activities!$C$7:$O$7, $G$2, Activities!C37:N37)</f>
        <v>0</v>
      </c>
      <c r="H27" s="220">
        <f ca="1">SUMIF(Activities!$C$7:$O$7, $H$2, Activities!C37:N37)</f>
        <v>0</v>
      </c>
      <c r="I27" s="220">
        <f ca="1">SUMIF(Activities!$C$7:$O$7, $I$2, Activities!C37:N37)</f>
        <v>0</v>
      </c>
      <c r="J27" s="220">
        <f ca="1">SUMIF(Activities!$C$7:$O$7, $J$2, Activities!C37:N37)</f>
        <v>0</v>
      </c>
      <c r="K27" s="220"/>
      <c r="N27" s="228"/>
      <c r="O27" s="228"/>
      <c r="P27" s="228"/>
      <c r="Q27" s="228"/>
      <c r="R27" s="228"/>
      <c r="S27" s="228"/>
      <c r="T27" s="229"/>
      <c r="AE27" s="225"/>
      <c r="AH27" s="224"/>
      <c r="AI27" s="224"/>
      <c r="AJ27" s="224"/>
      <c r="AK27" s="224"/>
      <c r="AL27" s="224"/>
      <c r="AM27" s="224"/>
    </row>
    <row r="28" spans="1:39" x14ac:dyDescent="0.3">
      <c r="A28" s="232"/>
      <c r="B28" s="232"/>
      <c r="C28" s="211" t="str">
        <f>IF(Activities!O38 &lt;&gt; 0, PROPER(Activities!B38), "")</f>
        <v/>
      </c>
      <c r="D28" s="220">
        <f ca="1">SUMIF(Activities!$C$7:$O$7, $D$2, Activities!C38:N38)</f>
        <v>0</v>
      </c>
      <c r="E28" s="220">
        <f ca="1">SUMIF(Activities!$C$7:$O$7, $E$2, Activities!C38:N38)</f>
        <v>0</v>
      </c>
      <c r="F28" s="220">
        <f ca="1">SUMIF(Activities!$C$7:$O$7, $F$2, Activities!C38:N38)</f>
        <v>0</v>
      </c>
      <c r="G28" s="220">
        <f ca="1">SUMIF(Activities!$C$7:$O$7, $G$2, Activities!C38:N38)</f>
        <v>0</v>
      </c>
      <c r="H28" s="220">
        <f ca="1">SUMIF(Activities!$C$7:$O$7, $H$2, Activities!C38:N38)</f>
        <v>0</v>
      </c>
      <c r="I28" s="220">
        <f ca="1">SUMIF(Activities!$C$7:$O$7, $I$2, Activities!C38:N38)</f>
        <v>0</v>
      </c>
      <c r="J28" s="220">
        <f ca="1">SUMIF(Activities!$C$7:$O$7, $J$2, Activities!C38:N38)</f>
        <v>0</v>
      </c>
      <c r="K28" s="220"/>
      <c r="N28" s="228"/>
      <c r="O28" s="228"/>
      <c r="P28" s="228"/>
      <c r="Q28" s="228"/>
      <c r="R28" s="228"/>
      <c r="S28" s="228"/>
      <c r="T28" s="229"/>
      <c r="AE28" s="225"/>
      <c r="AH28" s="224"/>
      <c r="AI28" s="224"/>
      <c r="AJ28" s="224"/>
      <c r="AK28" s="224"/>
      <c r="AL28" s="224"/>
      <c r="AM28" s="224"/>
    </row>
    <row r="29" spans="1:39" x14ac:dyDescent="0.3">
      <c r="A29" s="232"/>
      <c r="B29" s="232"/>
      <c r="C29" s="211" t="str">
        <f>IF(Activities!O39 &lt;&gt; 0, PROPER(Activities!B39), "")</f>
        <v/>
      </c>
      <c r="D29" s="220">
        <f ca="1">SUMIF(Activities!$C$7:$O$7, $D$2, Activities!C39:N39)</f>
        <v>0</v>
      </c>
      <c r="E29" s="220">
        <f ca="1">SUMIF(Activities!$C$7:$O$7, $E$2, Activities!C39:N39)</f>
        <v>0</v>
      </c>
      <c r="F29" s="220">
        <f ca="1">SUMIF(Activities!$C$7:$O$7, $F$2, Activities!C39:N39)</f>
        <v>0</v>
      </c>
      <c r="G29" s="220">
        <f ca="1">SUMIF(Activities!$C$7:$O$7, $G$2, Activities!C39:N39)</f>
        <v>0</v>
      </c>
      <c r="H29" s="220">
        <f ca="1">SUMIF(Activities!$C$7:$O$7, $H$2, Activities!C39:N39)</f>
        <v>0</v>
      </c>
      <c r="I29" s="220">
        <f ca="1">SUMIF(Activities!$C$7:$O$7, $I$2, Activities!C39:N39)</f>
        <v>0</v>
      </c>
      <c r="J29" s="220">
        <f ca="1">SUMIF(Activities!$C$7:$O$7, $J$2, Activities!C39:N39)</f>
        <v>0</v>
      </c>
      <c r="K29" s="220"/>
      <c r="N29" s="228"/>
      <c r="O29" s="228"/>
      <c r="P29" s="228"/>
      <c r="Q29" s="228"/>
      <c r="R29" s="228"/>
      <c r="S29" s="228"/>
      <c r="T29" s="229"/>
      <c r="AE29" s="225"/>
      <c r="AH29" s="224"/>
      <c r="AI29" s="224"/>
      <c r="AJ29" s="224"/>
      <c r="AK29" s="224"/>
      <c r="AL29" s="224"/>
      <c r="AM29" s="224"/>
    </row>
    <row r="30" spans="1:39" x14ac:dyDescent="0.3">
      <c r="A30" s="232"/>
      <c r="B30" s="232"/>
      <c r="C30" s="211" t="str">
        <f>IF(Activities!O40 &lt;&gt; 0, PROPER(Activities!B40), "")</f>
        <v/>
      </c>
      <c r="D30" s="220">
        <f ca="1">SUMIF(Activities!$C$7:$O$7, $D$2, Activities!C40:N40)</f>
        <v>0</v>
      </c>
      <c r="E30" s="220">
        <f ca="1">SUMIF(Activities!$C$7:$O$7, $E$2, Activities!C40:N40)</f>
        <v>0</v>
      </c>
      <c r="F30" s="220">
        <f ca="1">SUMIF(Activities!$C$7:$O$7, $F$2, Activities!C40:N40)</f>
        <v>0</v>
      </c>
      <c r="G30" s="220">
        <f ca="1">SUMIF(Activities!$C$7:$O$7, $G$2, Activities!C40:N40)</f>
        <v>0</v>
      </c>
      <c r="H30" s="220">
        <f ca="1">SUMIF(Activities!$C$7:$O$7, $H$2, Activities!C40:N40)</f>
        <v>0</v>
      </c>
      <c r="I30" s="220">
        <f ca="1">SUMIF(Activities!$C$7:$O$7, $I$2, Activities!C40:N40)</f>
        <v>0</v>
      </c>
      <c r="J30" s="220">
        <f ca="1">SUMIF(Activities!$C$7:$O$7, $J$2, Activities!C40:N40)</f>
        <v>0</v>
      </c>
      <c r="K30" s="220"/>
      <c r="N30" s="228"/>
      <c r="O30" s="228"/>
      <c r="P30" s="228"/>
      <c r="Q30" s="228"/>
      <c r="R30" s="228"/>
      <c r="S30" s="228"/>
      <c r="T30" s="229"/>
    </row>
    <row r="31" spans="1:39" x14ac:dyDescent="0.3">
      <c r="A31" s="232"/>
      <c r="B31" s="232"/>
      <c r="C31" s="211" t="str">
        <f>IF(Activities!O41 &lt;&gt; 0, PROPER(Activities!B41), "")</f>
        <v/>
      </c>
      <c r="D31" s="220">
        <f ca="1">SUMIF(Activities!$C$7:$O$7, $D$2, Activities!C41:N41)</f>
        <v>0</v>
      </c>
      <c r="E31" s="220">
        <f ca="1">SUMIF(Activities!$C$7:$O$7, $E$2, Activities!C41:N41)</f>
        <v>0</v>
      </c>
      <c r="F31" s="220">
        <f ca="1">SUMIF(Activities!$C$7:$O$7, $F$2, Activities!C41:N41)</f>
        <v>0</v>
      </c>
      <c r="G31" s="220">
        <f ca="1">SUMIF(Activities!$C$7:$O$7, $G$2, Activities!C41:N41)</f>
        <v>0</v>
      </c>
      <c r="H31" s="220">
        <f ca="1">SUMIF(Activities!$C$7:$O$7, $H$2, Activities!C41:N41)</f>
        <v>0</v>
      </c>
      <c r="I31" s="220">
        <f ca="1">SUMIF(Activities!$C$7:$O$7, $I$2, Activities!C41:N41)</f>
        <v>0</v>
      </c>
      <c r="J31" s="220">
        <f ca="1">SUMIF(Activities!$C$7:$O$7, $J$2, Activities!C41:N41)</f>
        <v>0</v>
      </c>
      <c r="K31" s="220"/>
      <c r="N31" s="228"/>
      <c r="O31" s="228"/>
      <c r="P31" s="228"/>
      <c r="Q31" s="228"/>
      <c r="R31" s="228"/>
      <c r="S31" s="228"/>
      <c r="T31" s="229"/>
    </row>
    <row r="32" spans="1:39" x14ac:dyDescent="0.3">
      <c r="A32" s="232"/>
      <c r="B32" s="232"/>
      <c r="C32" s="211" t="str">
        <f>IF(Activities!O42 &lt;&gt; 0, PROPER(Activities!B42), "")</f>
        <v/>
      </c>
      <c r="D32" s="220">
        <f ca="1">SUMIF(Activities!$C$7:$O$7, $D$2, Activities!C42:N42)</f>
        <v>0</v>
      </c>
      <c r="E32" s="220">
        <f ca="1">SUMIF(Activities!$C$7:$O$7, $E$2, Activities!C42:N42)</f>
        <v>0</v>
      </c>
      <c r="F32" s="220">
        <f ca="1">SUMIF(Activities!$C$7:$O$7, $F$2, Activities!C42:N42)</f>
        <v>0</v>
      </c>
      <c r="G32" s="220">
        <f ca="1">SUMIF(Activities!$C$7:$O$7, $G$2, Activities!C42:N42)</f>
        <v>0</v>
      </c>
      <c r="H32" s="220">
        <f ca="1">SUMIF(Activities!$C$7:$O$7, $H$2, Activities!C42:N42)</f>
        <v>0</v>
      </c>
      <c r="I32" s="220">
        <f ca="1">SUMIF(Activities!$C$7:$O$7, $I$2, Activities!C42:N42)</f>
        <v>0</v>
      </c>
      <c r="J32" s="220">
        <f ca="1">SUMIF(Activities!$C$7:$O$7, $J$2, Activities!C42:N42)</f>
        <v>0</v>
      </c>
      <c r="K32" s="220"/>
      <c r="N32" s="228"/>
      <c r="O32" s="228"/>
      <c r="P32" s="228"/>
      <c r="Q32" s="228"/>
      <c r="R32" s="228"/>
      <c r="S32" s="228"/>
      <c r="T32" s="229"/>
    </row>
    <row r="33" spans="1:20" x14ac:dyDescent="0.3">
      <c r="A33" s="232"/>
      <c r="B33" s="232"/>
      <c r="C33" s="211" t="str">
        <f>IF(Activities!O43 &lt;&gt; 0, PROPER(Activities!B43), "")</f>
        <v/>
      </c>
      <c r="D33" s="220">
        <f ca="1">SUMIF(Activities!$C$7:$O$7, $D$2, Activities!C43:N43)</f>
        <v>0</v>
      </c>
      <c r="E33" s="220">
        <f ca="1">SUMIF(Activities!$C$7:$O$7, $E$2, Activities!C43:N43)</f>
        <v>0</v>
      </c>
      <c r="F33" s="220">
        <f ca="1">SUMIF(Activities!$C$7:$O$7, $F$2, Activities!C43:N43)</f>
        <v>0</v>
      </c>
      <c r="G33" s="220">
        <f ca="1">SUMIF(Activities!$C$7:$O$7, $G$2, Activities!C43:N43)</f>
        <v>0</v>
      </c>
      <c r="H33" s="220">
        <f ca="1">SUMIF(Activities!$C$7:$O$7, $H$2, Activities!C43:N43)</f>
        <v>0</v>
      </c>
      <c r="I33" s="220">
        <f ca="1">SUMIF(Activities!$C$7:$O$7, $I$2, Activities!C43:N43)</f>
        <v>0</v>
      </c>
      <c r="J33" s="220">
        <f ca="1">SUMIF(Activities!$C$7:$O$7, $J$2, Activities!C43:N43)</f>
        <v>0</v>
      </c>
      <c r="K33" s="220"/>
      <c r="N33" s="228"/>
      <c r="O33" s="228"/>
      <c r="P33" s="228"/>
      <c r="Q33" s="228"/>
      <c r="R33" s="228"/>
      <c r="S33" s="228"/>
      <c r="T33" s="229"/>
    </row>
    <row r="34" spans="1:20" x14ac:dyDescent="0.3">
      <c r="A34" s="232"/>
      <c r="B34" s="232"/>
      <c r="C34" s="211" t="str">
        <f>IF(Activities!O44 &lt;&gt; 0, PROPER(Activities!B44), "")</f>
        <v/>
      </c>
      <c r="D34" s="220">
        <f ca="1">SUMIF(Activities!$C$7:$O$7, $D$2, Activities!C44:N44)</f>
        <v>0</v>
      </c>
      <c r="E34" s="220">
        <f ca="1">SUMIF(Activities!$C$7:$O$7, $E$2, Activities!C44:N44)</f>
        <v>0</v>
      </c>
      <c r="F34" s="220">
        <f ca="1">SUMIF(Activities!$C$7:$O$7, $F$2, Activities!C44:N44)</f>
        <v>0</v>
      </c>
      <c r="G34" s="220">
        <f ca="1">SUMIF(Activities!$C$7:$O$7, $G$2, Activities!C44:N44)</f>
        <v>0</v>
      </c>
      <c r="H34" s="220">
        <f ca="1">SUMIF(Activities!$C$7:$O$7, $H$2, Activities!C44:N44)</f>
        <v>0</v>
      </c>
      <c r="I34" s="220">
        <f ca="1">SUMIF(Activities!$C$7:$O$7, $I$2, Activities!C44:N44)</f>
        <v>0</v>
      </c>
      <c r="J34" s="220">
        <f ca="1">SUMIF(Activities!$C$7:$O$7, $J$2, Activities!C44:N44)</f>
        <v>0</v>
      </c>
      <c r="K34" s="220"/>
      <c r="N34" s="228"/>
      <c r="O34" s="228"/>
      <c r="P34" s="228"/>
      <c r="Q34" s="228"/>
      <c r="R34" s="228"/>
      <c r="S34" s="228"/>
      <c r="T34" s="229"/>
    </row>
    <row r="35" spans="1:20" x14ac:dyDescent="0.3">
      <c r="A35" s="232"/>
      <c r="B35" s="232"/>
      <c r="C35" s="211" t="str">
        <f>IF(Activities!O45 &lt;&gt; 0, PROPER(Activities!B45), "")</f>
        <v/>
      </c>
      <c r="D35" s="220">
        <f ca="1">SUMIF(Activities!$C$7:$O$7, $D$2, Activities!C45:N45)</f>
        <v>0</v>
      </c>
      <c r="E35" s="220">
        <f ca="1">SUMIF(Activities!$C$7:$O$7, $E$2, Activities!C45:N45)</f>
        <v>0</v>
      </c>
      <c r="F35" s="220">
        <f ca="1">SUMIF(Activities!$C$7:$O$7, $F$2, Activities!C45:N45)</f>
        <v>0</v>
      </c>
      <c r="G35" s="220">
        <f ca="1">SUMIF(Activities!$C$7:$O$7, $G$2, Activities!C45:N45)</f>
        <v>0</v>
      </c>
      <c r="H35" s="220">
        <f ca="1">SUMIF(Activities!$C$7:$O$7, $H$2, Activities!C45:N45)</f>
        <v>0</v>
      </c>
      <c r="I35" s="220">
        <f ca="1">SUMIF(Activities!$C$7:$O$7, $I$2, Activities!C45:N45)</f>
        <v>0</v>
      </c>
      <c r="J35" s="220">
        <f ca="1">SUMIF(Activities!$C$7:$O$7, $J$2, Activities!C45:N45)</f>
        <v>0</v>
      </c>
      <c r="K35" s="220"/>
      <c r="N35" s="228"/>
      <c r="O35" s="228"/>
      <c r="P35" s="228"/>
      <c r="Q35" s="228"/>
      <c r="R35" s="228"/>
      <c r="S35" s="228"/>
      <c r="T35" s="229"/>
    </row>
    <row r="36" spans="1:20" x14ac:dyDescent="0.3">
      <c r="A36" s="232"/>
      <c r="B36" s="232"/>
      <c r="C36" s="211" t="str">
        <f>IF(Activities!O46 &lt;&gt; 0, PROPER(Activities!B46), "")</f>
        <v/>
      </c>
      <c r="D36" s="220">
        <f ca="1">SUMIF(Activities!$C$7:$O$7, $D$2, Activities!C46:N46)</f>
        <v>0</v>
      </c>
      <c r="E36" s="220">
        <f ca="1">SUMIF(Activities!$C$7:$O$7, $E$2, Activities!C46:N46)</f>
        <v>0</v>
      </c>
      <c r="F36" s="220">
        <f ca="1">SUMIF(Activities!$C$7:$O$7, $F$2, Activities!C46:N46)</f>
        <v>0</v>
      </c>
      <c r="G36" s="220">
        <f ca="1">SUMIF(Activities!$C$7:$O$7, $G$2, Activities!C46:N46)</f>
        <v>0</v>
      </c>
      <c r="H36" s="220">
        <f ca="1">SUMIF(Activities!$C$7:$O$7, $H$2, Activities!C46:N46)</f>
        <v>0</v>
      </c>
      <c r="I36" s="220">
        <f ca="1">SUMIF(Activities!$C$7:$O$7, $I$2, Activities!C46:N46)</f>
        <v>0</v>
      </c>
      <c r="J36" s="220">
        <f ca="1">SUMIF(Activities!$C$7:$O$7, $J$2, Activities!C46:N46)</f>
        <v>0</v>
      </c>
      <c r="K36" s="220"/>
      <c r="N36" s="228"/>
      <c r="O36" s="228"/>
      <c r="P36" s="228"/>
      <c r="Q36" s="228"/>
      <c r="R36" s="228"/>
      <c r="S36" s="228"/>
      <c r="T36" s="229"/>
    </row>
    <row r="37" spans="1:20" x14ac:dyDescent="0.3">
      <c r="A37" s="232"/>
      <c r="B37" s="232"/>
      <c r="C37" s="211" t="str">
        <f>IF(Activities!O47 &lt;&gt; 0, PROPER(Activities!B47), "")</f>
        <v/>
      </c>
      <c r="D37" s="220">
        <f ca="1">SUMIF(Activities!$C$7:$O$7, $D$2, Activities!C47:N47)</f>
        <v>0</v>
      </c>
      <c r="E37" s="220">
        <f ca="1">SUMIF(Activities!$C$7:$O$7, $E$2, Activities!C47:N47)</f>
        <v>0</v>
      </c>
      <c r="F37" s="220">
        <f ca="1">SUMIF(Activities!$C$7:$O$7, $F$2, Activities!C47:N47)</f>
        <v>0</v>
      </c>
      <c r="G37" s="220">
        <f ca="1">SUMIF(Activities!$C$7:$O$7, $G$2, Activities!C47:N47)</f>
        <v>0</v>
      </c>
      <c r="H37" s="220">
        <f ca="1">SUMIF(Activities!$C$7:$O$7, $H$2, Activities!C47:N47)</f>
        <v>0</v>
      </c>
      <c r="I37" s="220">
        <f ca="1">SUMIF(Activities!$C$7:$O$7, $I$2, Activities!C47:N47)</f>
        <v>0</v>
      </c>
      <c r="J37" s="220">
        <f ca="1">SUMIF(Activities!$C$7:$O$7, $J$2, Activities!C47:N47)</f>
        <v>0</v>
      </c>
      <c r="K37" s="220"/>
      <c r="N37" s="228"/>
      <c r="O37" s="228"/>
      <c r="P37" s="228"/>
      <c r="Q37" s="228"/>
      <c r="R37" s="228"/>
      <c r="S37" s="228"/>
      <c r="T37" s="229"/>
    </row>
    <row r="38" spans="1:20" x14ac:dyDescent="0.3">
      <c r="A38" s="232"/>
      <c r="B38" s="232"/>
      <c r="C38" s="211" t="str">
        <f>IF(Activities!O48 &lt;&gt; 0, PROPER(Activities!B48), "")</f>
        <v/>
      </c>
      <c r="D38" s="220">
        <f ca="1">SUMIF(Activities!$C$7:$O$7, $D$2, Activities!C48:N48)</f>
        <v>0</v>
      </c>
      <c r="E38" s="220">
        <f ca="1">SUMIF(Activities!$C$7:$O$7, $E$2, Activities!C48:N48)</f>
        <v>0</v>
      </c>
      <c r="F38" s="220">
        <f ca="1">SUMIF(Activities!$C$7:$O$7, $F$2, Activities!C48:N48)</f>
        <v>0</v>
      </c>
      <c r="G38" s="220">
        <f ca="1">SUMIF(Activities!$C$7:$O$7, $G$2, Activities!C48:N48)</f>
        <v>0</v>
      </c>
      <c r="H38" s="220">
        <f ca="1">SUMIF(Activities!$C$7:$O$7, $H$2, Activities!C48:N48)</f>
        <v>0</v>
      </c>
      <c r="I38" s="220">
        <f ca="1">SUMIF(Activities!$C$7:$O$7, $I$2, Activities!C48:N48)</f>
        <v>0</v>
      </c>
      <c r="J38" s="220">
        <f ca="1">SUMIF(Activities!$C$7:$O$7, $J$2, Activities!C48:N48)</f>
        <v>0</v>
      </c>
      <c r="K38" s="220"/>
      <c r="N38" s="228"/>
      <c r="O38" s="228"/>
      <c r="P38" s="228"/>
      <c r="Q38" s="228"/>
      <c r="R38" s="228"/>
      <c r="S38" s="228"/>
      <c r="T38" s="229"/>
    </row>
    <row r="39" spans="1:20" x14ac:dyDescent="0.3">
      <c r="A39" s="232"/>
      <c r="B39" s="232"/>
      <c r="C39" s="211" t="str">
        <f>IF(Activities!O49 &lt;&gt; 0, PROPER(Activities!B49), "")</f>
        <v/>
      </c>
      <c r="D39" s="220">
        <f ca="1">SUMIF(Activities!$C$7:$O$7, $D$2, Activities!C49:N49)</f>
        <v>0</v>
      </c>
      <c r="E39" s="220">
        <f ca="1">SUMIF(Activities!$C$7:$O$7, $E$2, Activities!C49:N49)</f>
        <v>0</v>
      </c>
      <c r="F39" s="220">
        <f ca="1">SUMIF(Activities!$C$7:$O$7, $F$2, Activities!C49:N49)</f>
        <v>0</v>
      </c>
      <c r="G39" s="220">
        <f ca="1">SUMIF(Activities!$C$7:$O$7, $G$2, Activities!C49:N49)</f>
        <v>0</v>
      </c>
      <c r="H39" s="220">
        <f ca="1">SUMIF(Activities!$C$7:$O$7, $H$2, Activities!C49:N49)</f>
        <v>0</v>
      </c>
      <c r="I39" s="220">
        <f ca="1">SUMIF(Activities!$C$7:$O$7, $I$2, Activities!C49:N49)</f>
        <v>0</v>
      </c>
      <c r="J39" s="220">
        <f ca="1">SUMIF(Activities!$C$7:$O$7, $J$2, Activities!C49:N49)</f>
        <v>0</v>
      </c>
      <c r="K39" s="220"/>
      <c r="N39" s="228"/>
      <c r="O39" s="228"/>
      <c r="P39" s="228"/>
      <c r="Q39" s="228"/>
      <c r="R39" s="228"/>
      <c r="S39" s="228"/>
      <c r="T39" s="229"/>
    </row>
    <row r="40" spans="1:20" x14ac:dyDescent="0.3">
      <c r="A40" s="232"/>
      <c r="B40" s="232"/>
      <c r="C40" s="211" t="str">
        <f>IF(Activities!O50 &lt;&gt; 0, PROPER(Activities!B50), "")</f>
        <v/>
      </c>
      <c r="D40" s="220">
        <f ca="1">SUMIF(Activities!$C$7:$O$7, $D$2, Activities!C50:N50)</f>
        <v>0</v>
      </c>
      <c r="E40" s="220">
        <f ca="1">SUMIF(Activities!$C$7:$O$7, $E$2, Activities!C50:N50)</f>
        <v>0</v>
      </c>
      <c r="F40" s="220">
        <f ca="1">SUMIF(Activities!$C$7:$O$7, $F$2, Activities!C50:N50)</f>
        <v>0</v>
      </c>
      <c r="G40" s="220">
        <f ca="1">SUMIF(Activities!$C$7:$O$7, $G$2, Activities!C50:N50)</f>
        <v>0</v>
      </c>
      <c r="H40" s="220">
        <f ca="1">SUMIF(Activities!$C$7:$O$7, $H$2, Activities!C50:N50)</f>
        <v>0</v>
      </c>
      <c r="I40" s="220">
        <f ca="1">SUMIF(Activities!$C$7:$O$7, $I$2, Activities!C50:N50)</f>
        <v>0</v>
      </c>
      <c r="J40" s="220">
        <f ca="1">SUMIF(Activities!$C$7:$O$7, $J$2, Activities!C50:N50)</f>
        <v>0</v>
      </c>
      <c r="K40" s="220"/>
      <c r="N40" s="228"/>
      <c r="O40" s="228"/>
      <c r="P40" s="228"/>
      <c r="Q40" s="228"/>
      <c r="R40" s="228"/>
      <c r="S40" s="228"/>
      <c r="T40" s="229"/>
    </row>
    <row r="41" spans="1:20" x14ac:dyDescent="0.3">
      <c r="A41" s="232"/>
      <c r="B41" s="232"/>
      <c r="C41" s="211" t="str">
        <f>IF(Activities!O51 &lt;&gt; 0, PROPER(Activities!B51), "")</f>
        <v/>
      </c>
      <c r="D41" s="220">
        <f ca="1">SUMIF(Activities!$C$7:$O$7, $D$2, Activities!C51:N51)</f>
        <v>0</v>
      </c>
      <c r="E41" s="220">
        <f ca="1">SUMIF(Activities!$C$7:$O$7, $E$2, Activities!C51:N51)</f>
        <v>0</v>
      </c>
      <c r="F41" s="220">
        <f ca="1">SUMIF(Activities!$C$7:$O$7, $F$2, Activities!C51:N51)</f>
        <v>0</v>
      </c>
      <c r="G41" s="220">
        <f ca="1">SUMIF(Activities!$C$7:$O$7, $G$2, Activities!C51:N51)</f>
        <v>0</v>
      </c>
      <c r="H41" s="220">
        <f ca="1">SUMIF(Activities!$C$7:$O$7, $H$2, Activities!C51:N51)</f>
        <v>0</v>
      </c>
      <c r="I41" s="220">
        <f ca="1">SUMIF(Activities!$C$7:$O$7, $I$2, Activities!C51:N51)</f>
        <v>0</v>
      </c>
      <c r="J41" s="220">
        <f ca="1">SUMIF(Activities!$C$7:$O$7, $J$2, Activities!C51:N51)</f>
        <v>0</v>
      </c>
      <c r="K41" s="220"/>
      <c r="N41" s="228"/>
      <c r="O41" s="228"/>
      <c r="P41" s="228"/>
      <c r="Q41" s="228"/>
      <c r="R41" s="228"/>
      <c r="S41" s="228"/>
      <c r="T41" s="229"/>
    </row>
    <row r="42" spans="1:20" x14ac:dyDescent="0.3">
      <c r="A42" s="232"/>
      <c r="B42" s="232"/>
      <c r="C42" s="211" t="str">
        <f>IF(Activities!O52 &lt;&gt; 0, PROPER(Activities!B52), "")</f>
        <v/>
      </c>
      <c r="D42" s="220">
        <f ca="1">SUMIF(Activities!$C$7:$O$7, $D$2, Activities!C52:N52)</f>
        <v>0</v>
      </c>
      <c r="E42" s="220">
        <f ca="1">SUMIF(Activities!$C$7:$O$7, $E$2, Activities!C52:N52)</f>
        <v>0</v>
      </c>
      <c r="F42" s="220">
        <f ca="1">SUMIF(Activities!$C$7:$O$7, $F$2, Activities!C52:N52)</f>
        <v>0</v>
      </c>
      <c r="G42" s="220">
        <f ca="1">SUMIF(Activities!$C$7:$O$7, $G$2, Activities!C52:N52)</f>
        <v>0</v>
      </c>
      <c r="H42" s="220">
        <f ca="1">SUMIF(Activities!$C$7:$O$7, $H$2, Activities!C52:N52)</f>
        <v>0</v>
      </c>
      <c r="I42" s="220">
        <f ca="1">SUMIF(Activities!$C$7:$O$7, $I$2, Activities!C52:N52)</f>
        <v>0</v>
      </c>
      <c r="J42" s="220">
        <f ca="1">SUMIF(Activities!$C$7:$O$7, $J$2, Activities!C52:N52)</f>
        <v>0</v>
      </c>
      <c r="K42" s="220"/>
      <c r="N42" s="228"/>
      <c r="O42" s="228"/>
      <c r="P42" s="228"/>
      <c r="Q42" s="228"/>
      <c r="R42" s="228"/>
      <c r="S42" s="228"/>
      <c r="T42" s="229"/>
    </row>
    <row r="43" spans="1:20" x14ac:dyDescent="0.3">
      <c r="A43" s="232"/>
      <c r="B43" s="232"/>
      <c r="C43" s="211" t="str">
        <f>IF(Activities!O53 &lt;&gt; 0, PROPER(Activities!B53), "")</f>
        <v/>
      </c>
      <c r="D43" s="220">
        <f ca="1">SUMIF(Activities!$C$7:$O$7, $D$2, Activities!C53:N53)</f>
        <v>0</v>
      </c>
      <c r="E43" s="220">
        <f ca="1">SUMIF(Activities!$C$7:$O$7, $E$2, Activities!C53:N53)</f>
        <v>0</v>
      </c>
      <c r="F43" s="220">
        <f ca="1">SUMIF(Activities!$C$7:$O$7, $F$2, Activities!C53:N53)</f>
        <v>0</v>
      </c>
      <c r="G43" s="220">
        <f ca="1">SUMIF(Activities!$C$7:$O$7, $G$2, Activities!C53:N53)</f>
        <v>0</v>
      </c>
      <c r="H43" s="220">
        <f ca="1">SUMIF(Activities!$C$7:$O$7, $H$2, Activities!C53:N53)</f>
        <v>0</v>
      </c>
      <c r="I43" s="220">
        <f ca="1">SUMIF(Activities!$C$7:$O$7, $I$2, Activities!C53:N53)</f>
        <v>0</v>
      </c>
      <c r="J43" s="220">
        <f ca="1">SUMIF(Activities!$C$7:$O$7, $J$2, Activities!C53:N53)</f>
        <v>0</v>
      </c>
      <c r="K43" s="220"/>
      <c r="N43" s="228"/>
      <c r="O43" s="228"/>
      <c r="P43" s="228"/>
      <c r="Q43" s="228"/>
      <c r="R43" s="228"/>
      <c r="S43" s="228"/>
      <c r="T43" s="229"/>
    </row>
    <row r="44" spans="1:20" x14ac:dyDescent="0.3">
      <c r="A44" s="232"/>
      <c r="B44" s="232"/>
      <c r="C44" s="211" t="str">
        <f>IF(Activities!O54 &lt;&gt; 0, PROPER(Activities!B54), "")</f>
        <v>-</v>
      </c>
      <c r="D44" s="220">
        <f ca="1">SUMIF(Activities!$C$7:$O$7, $D$2, Activities!C54:N54)</f>
        <v>0</v>
      </c>
      <c r="E44" s="220">
        <f ca="1">SUMIF(Activities!$C$7:$O$7, $E$2, Activities!C54:N54)</f>
        <v>0</v>
      </c>
      <c r="F44" s="220">
        <f ca="1">SUMIF(Activities!$C$7:$O$7, $F$2, Activities!C54:N54)</f>
        <v>0</v>
      </c>
      <c r="G44" s="220">
        <f ca="1">SUMIF(Activities!$C$7:$O$7, $G$2, Activities!C54:N54)</f>
        <v>0</v>
      </c>
      <c r="H44" s="220">
        <f ca="1">SUMIF(Activities!$C$7:$O$7, $H$2, Activities!C54:N54)</f>
        <v>0</v>
      </c>
      <c r="I44" s="220">
        <f ca="1">SUMIF(Activities!$C$7:$O$7, $I$2, Activities!C54:N54)</f>
        <v>0</v>
      </c>
      <c r="J44" s="220">
        <f ca="1">SUMIF(Activities!$C$7:$O$7, $J$2, Activities!C54:N54)</f>
        <v>0</v>
      </c>
      <c r="K44" s="220"/>
      <c r="N44" s="228"/>
      <c r="O44" s="228"/>
      <c r="P44" s="228"/>
      <c r="Q44" s="228"/>
      <c r="R44" s="228"/>
      <c r="S44" s="228"/>
      <c r="T44" s="229"/>
    </row>
    <row r="45" spans="1:20" x14ac:dyDescent="0.3">
      <c r="A45" s="232"/>
      <c r="B45" s="232"/>
      <c r="C45" s="211" t="str">
        <f>IF(Activities!O55 &lt;&gt; 0, PROPER(Activities!B55), "")</f>
        <v>Disbursements</v>
      </c>
      <c r="D45" s="220">
        <f ca="1">SUMIF(Activities!$C$7:$O$7, $D$2, Activities!C55:N55)</f>
        <v>0</v>
      </c>
      <c r="E45" s="220">
        <f ca="1">SUMIF(Activities!$C$7:$O$7, $E$2, Activities!C55:N55)</f>
        <v>0</v>
      </c>
      <c r="F45" s="220">
        <f ca="1">SUMIF(Activities!$C$7:$O$7, $F$2, Activities!C55:N55)</f>
        <v>0</v>
      </c>
      <c r="G45" s="220">
        <f ca="1">SUMIF(Activities!$C$7:$O$7, $G$2, Activities!C55:N55)</f>
        <v>0</v>
      </c>
      <c r="H45" s="220">
        <f ca="1">SUMIF(Activities!$C$7:$O$7, $H$2, Activities!C55:N55)</f>
        <v>0</v>
      </c>
      <c r="I45" s="220">
        <f ca="1">SUMIF(Activities!$C$7:$O$7, $I$2, Activities!C55:N55)</f>
        <v>0</v>
      </c>
      <c r="J45" s="220">
        <f ca="1">SUMIF(Activities!$C$7:$O$7, $J$2, Activities!C55:N55)</f>
        <v>0</v>
      </c>
      <c r="K45" s="220"/>
      <c r="N45" s="228"/>
      <c r="O45" s="228"/>
      <c r="P45" s="228"/>
      <c r="Q45" s="228"/>
      <c r="R45" s="228"/>
      <c r="S45" s="228"/>
      <c r="T45" s="229"/>
    </row>
    <row r="46" spans="1:20" x14ac:dyDescent="0.3">
      <c r="A46" s="232"/>
      <c r="B46" s="232"/>
      <c r="C46" s="211" t="str">
        <f>IF(Activities!O56 &lt;&gt; 0, PROPER(Activities!B56), "")</f>
        <v/>
      </c>
      <c r="D46" s="220">
        <f ca="1">SUMIF(Activities!$C$7:$O$7, $D$2, Activities!C56:N56)</f>
        <v>0</v>
      </c>
      <c r="E46" s="220">
        <f ca="1">SUMIF(Activities!$C$7:$O$7, $E$2, Activities!C56:N56)</f>
        <v>0</v>
      </c>
      <c r="F46" s="220">
        <f ca="1">SUMIF(Activities!$C$7:$O$7, $F$2, Activities!C56:N56)</f>
        <v>0</v>
      </c>
      <c r="G46" s="220">
        <f ca="1">SUMIF(Activities!$C$7:$O$7, $G$2, Activities!C56:N56)</f>
        <v>0</v>
      </c>
      <c r="H46" s="220">
        <f ca="1">SUMIF(Activities!$C$7:$O$7, $H$2, Activities!C56:N56)</f>
        <v>0</v>
      </c>
      <c r="I46" s="220">
        <f ca="1">SUMIF(Activities!$C$7:$O$7, $I$2, Activities!C56:N56)</f>
        <v>0</v>
      </c>
      <c r="J46" s="220">
        <f ca="1">SUMIF(Activities!$C$7:$O$7, $J$2, Activities!C56:N56)</f>
        <v>0</v>
      </c>
      <c r="K46" s="220"/>
      <c r="N46" s="228"/>
      <c r="O46" s="228"/>
      <c r="P46" s="228"/>
      <c r="Q46" s="228"/>
      <c r="R46" s="228"/>
      <c r="S46" s="228"/>
      <c r="T46" s="229"/>
    </row>
    <row r="47" spans="1:20" x14ac:dyDescent="0.3">
      <c r="A47" s="232"/>
      <c r="B47" s="232"/>
      <c r="C47" s="211" t="str">
        <f>IF(Activities!O57 &lt;&gt; 0, PROPER(Activities!B57), "")</f>
        <v/>
      </c>
      <c r="D47" s="220">
        <f ca="1">SUMIF(Activities!$C$7:$O$7, $D$2, Activities!C57:N57)</f>
        <v>0</v>
      </c>
      <c r="E47" s="220">
        <f ca="1">SUMIF(Activities!$C$7:$O$7, $E$2, Activities!C57:N57)</f>
        <v>0</v>
      </c>
      <c r="F47" s="220">
        <f ca="1">SUMIF(Activities!$C$7:$O$7, $F$2, Activities!C57:N57)</f>
        <v>0</v>
      </c>
      <c r="G47" s="220">
        <f ca="1">SUMIF(Activities!$C$7:$O$7, $G$2, Activities!C57:N57)</f>
        <v>0</v>
      </c>
      <c r="H47" s="220">
        <f ca="1">SUMIF(Activities!$C$7:$O$7, $H$2, Activities!C57:N57)</f>
        <v>0</v>
      </c>
      <c r="I47" s="220">
        <f ca="1">SUMIF(Activities!$C$7:$O$7, $I$2, Activities!C57:N57)</f>
        <v>0</v>
      </c>
      <c r="J47" s="220">
        <f ca="1">SUMIF(Activities!$C$7:$O$7, $J$2, Activities!C57:N57)</f>
        <v>0</v>
      </c>
      <c r="K47" s="220"/>
      <c r="N47" s="228"/>
      <c r="O47" s="228"/>
      <c r="P47" s="228"/>
      <c r="Q47" s="228"/>
      <c r="R47" s="228"/>
      <c r="S47" s="228"/>
      <c r="T47" s="229"/>
    </row>
    <row r="48" spans="1:20" x14ac:dyDescent="0.3">
      <c r="A48" s="232"/>
      <c r="B48" s="232"/>
      <c r="C48" s="211" t="str">
        <f>IF(Activities!O58 &lt;&gt; 0, PROPER(Activities!B58), "")</f>
        <v/>
      </c>
      <c r="D48" s="220">
        <f ca="1">SUMIF(Activities!$C$7:$O$7, $D$2, Activities!C58:N58)</f>
        <v>0</v>
      </c>
      <c r="E48" s="220">
        <f ca="1">SUMIF(Activities!$C$7:$O$7, $E$2, Activities!C58:N58)</f>
        <v>0</v>
      </c>
      <c r="F48" s="220">
        <f ca="1">SUMIF(Activities!$C$7:$O$7, $F$2, Activities!C58:N58)</f>
        <v>0</v>
      </c>
      <c r="G48" s="220">
        <f ca="1">SUMIF(Activities!$C$7:$O$7, $G$2, Activities!C58:N58)</f>
        <v>0</v>
      </c>
      <c r="H48" s="220">
        <f ca="1">SUMIF(Activities!$C$7:$O$7, $H$2, Activities!C58:N58)</f>
        <v>0</v>
      </c>
      <c r="I48" s="220">
        <f ca="1">SUMIF(Activities!$C$7:$O$7, $I$2, Activities!C58:N58)</f>
        <v>0</v>
      </c>
      <c r="J48" s="220">
        <f ca="1">SUMIF(Activities!$C$7:$O$7, $J$2, Activities!C58:N58)</f>
        <v>0</v>
      </c>
      <c r="K48" s="220"/>
      <c r="N48" s="228"/>
      <c r="O48" s="228"/>
      <c r="P48" s="228"/>
      <c r="Q48" s="228"/>
      <c r="R48" s="228"/>
      <c r="S48" s="228"/>
      <c r="T48" s="229"/>
    </row>
    <row r="49" spans="1:20" x14ac:dyDescent="0.3">
      <c r="A49" s="232"/>
      <c r="B49" s="232"/>
      <c r="C49" s="211" t="str">
        <f>IF(Activities!O59 &lt;&gt; 0, PROPER(Activities!B59), "")</f>
        <v/>
      </c>
      <c r="D49" s="220">
        <f ca="1">SUMIF(Activities!$C$7:$O$7, $D$2, Activities!C59:N59)</f>
        <v>0</v>
      </c>
      <c r="E49" s="220">
        <f ca="1">SUMIF(Activities!$C$7:$O$7, $E$2, Activities!C59:N59)</f>
        <v>0</v>
      </c>
      <c r="F49" s="220">
        <f ca="1">SUMIF(Activities!$C$7:$O$7, $F$2, Activities!C59:N59)</f>
        <v>0</v>
      </c>
      <c r="G49" s="220">
        <f ca="1">SUMIF(Activities!$C$7:$O$7, $G$2, Activities!C59:N59)</f>
        <v>0</v>
      </c>
      <c r="H49" s="220">
        <f ca="1">SUMIF(Activities!$C$7:$O$7, $H$2, Activities!C59:N59)</f>
        <v>0</v>
      </c>
      <c r="I49" s="220">
        <f ca="1">SUMIF(Activities!$C$7:$O$7, $I$2, Activities!C59:N59)</f>
        <v>0</v>
      </c>
      <c r="J49" s="220">
        <f ca="1">SUMIF(Activities!$C$7:$O$7, $J$2, Activities!C59:N59)</f>
        <v>0</v>
      </c>
      <c r="K49" s="220"/>
      <c r="N49" s="228"/>
      <c r="O49" s="228"/>
      <c r="P49" s="228"/>
      <c r="Q49" s="228"/>
      <c r="R49" s="228"/>
      <c r="S49" s="228"/>
      <c r="T49" s="229"/>
    </row>
    <row r="50" spans="1:20" x14ac:dyDescent="0.3">
      <c r="A50" s="232"/>
      <c r="B50" s="232"/>
      <c r="C50" s="211" t="str">
        <f>IF(Activities!O60 &lt;&gt; 0, PROPER(Activities!B60), "")</f>
        <v/>
      </c>
      <c r="D50" s="220">
        <f ca="1">SUMIF(Activities!$C$7:$O$7, $D$2, Activities!C60:N60)</f>
        <v>0</v>
      </c>
      <c r="E50" s="220">
        <f ca="1">SUMIF(Activities!$C$7:$O$7, $E$2, Activities!C60:N60)</f>
        <v>0</v>
      </c>
      <c r="F50" s="220">
        <f ca="1">SUMIF(Activities!$C$7:$O$7, $F$2, Activities!C60:N60)</f>
        <v>0</v>
      </c>
      <c r="G50" s="220">
        <f ca="1">SUMIF(Activities!$C$7:$O$7, $G$2, Activities!C60:N60)</f>
        <v>0</v>
      </c>
      <c r="H50" s="220">
        <f ca="1">SUMIF(Activities!$C$7:$O$7, $H$2, Activities!C60:N60)</f>
        <v>0</v>
      </c>
      <c r="I50" s="220">
        <f ca="1">SUMIF(Activities!$C$7:$O$7, $I$2, Activities!C60:N60)</f>
        <v>0</v>
      </c>
      <c r="J50" s="220">
        <f ca="1">SUMIF(Activities!$C$7:$O$7, $J$2, Activities!C60:N60)</f>
        <v>0</v>
      </c>
      <c r="K50" s="220"/>
      <c r="N50" s="228"/>
      <c r="O50" s="228"/>
      <c r="P50" s="228"/>
      <c r="Q50" s="228"/>
      <c r="R50" s="228"/>
      <c r="S50" s="228"/>
      <c r="T50" s="229"/>
    </row>
    <row r="51" spans="1:20" x14ac:dyDescent="0.3">
      <c r="A51" s="232"/>
      <c r="B51" s="232"/>
      <c r="C51" s="211" t="str">
        <f>IF(Activities!O61 &lt;&gt; 0, PROPER(Activities!B61), "")</f>
        <v/>
      </c>
      <c r="D51" s="220">
        <f ca="1">SUMIF(Activities!$C$7:$O$7, $D$2, Activities!C61:N61)</f>
        <v>0</v>
      </c>
      <c r="E51" s="220">
        <f ca="1">SUMIF(Activities!$C$7:$O$7, $E$2, Activities!C61:N61)</f>
        <v>0</v>
      </c>
      <c r="F51" s="220">
        <f ca="1">SUMIF(Activities!$C$7:$O$7, $F$2, Activities!C61:N61)</f>
        <v>0</v>
      </c>
      <c r="G51" s="220">
        <f ca="1">SUMIF(Activities!$C$7:$O$7, $G$2, Activities!C61:N61)</f>
        <v>0</v>
      </c>
      <c r="H51" s="220">
        <f ca="1">SUMIF(Activities!$C$7:$O$7, $H$2, Activities!C61:N61)</f>
        <v>0</v>
      </c>
      <c r="I51" s="220">
        <f ca="1">SUMIF(Activities!$C$7:$O$7, $I$2, Activities!C61:N61)</f>
        <v>0</v>
      </c>
      <c r="J51" s="220">
        <f ca="1">SUMIF(Activities!$C$7:$O$7, $J$2, Activities!C61:N61)</f>
        <v>0</v>
      </c>
      <c r="K51" s="220"/>
      <c r="N51" s="228"/>
      <c r="O51" s="228"/>
      <c r="P51" s="228"/>
      <c r="Q51" s="228"/>
      <c r="R51" s="228"/>
      <c r="S51" s="228"/>
      <c r="T51" s="229"/>
    </row>
    <row r="52" spans="1:20" x14ac:dyDescent="0.3">
      <c r="A52" s="232"/>
      <c r="B52" s="232"/>
      <c r="C52" s="211" t="str">
        <f>IF(Activities!O62 &lt;&gt; 0, PROPER(Activities!B62), "")</f>
        <v/>
      </c>
      <c r="D52" s="220">
        <f ca="1">SUMIF(Activities!$C$7:$O$7, $D$2, Activities!C62:N62)</f>
        <v>0</v>
      </c>
      <c r="E52" s="220">
        <f ca="1">SUMIF(Activities!$C$7:$O$7, $E$2, Activities!C62:N62)</f>
        <v>0</v>
      </c>
      <c r="F52" s="220">
        <f ca="1">SUMIF(Activities!$C$7:$O$7, $F$2, Activities!C62:N62)</f>
        <v>0</v>
      </c>
      <c r="G52" s="220">
        <f ca="1">SUMIF(Activities!$C$7:$O$7, $G$2, Activities!C62:N62)</f>
        <v>0</v>
      </c>
      <c r="H52" s="220">
        <f ca="1">SUMIF(Activities!$C$7:$O$7, $H$2, Activities!C62:N62)</f>
        <v>0</v>
      </c>
      <c r="I52" s="220">
        <f ca="1">SUMIF(Activities!$C$7:$O$7, $I$2, Activities!C62:N62)</f>
        <v>0</v>
      </c>
      <c r="J52" s="220">
        <f ca="1">SUMIF(Activities!$C$7:$O$7, $J$2, Activities!C62:N62)</f>
        <v>0</v>
      </c>
      <c r="K52" s="220"/>
      <c r="N52" s="228"/>
      <c r="O52" s="228"/>
      <c r="P52" s="228"/>
      <c r="Q52" s="228"/>
      <c r="R52" s="228"/>
      <c r="S52" s="228"/>
      <c r="T52" s="229"/>
    </row>
    <row r="53" spans="1:20" x14ac:dyDescent="0.3">
      <c r="A53" s="232"/>
      <c r="B53" s="232"/>
      <c r="C53" s="211" t="str">
        <f>IF(Activities!O63 &lt;&gt; 0, PROPER(Activities!B63), "")</f>
        <v/>
      </c>
      <c r="D53" s="220">
        <f ca="1">SUMIF(Activities!$C$7:$O$7, $D$2, Activities!C63:N63)</f>
        <v>0</v>
      </c>
      <c r="E53" s="220">
        <f ca="1">SUMIF(Activities!$C$7:$O$7, $E$2, Activities!C63:N63)</f>
        <v>0</v>
      </c>
      <c r="F53" s="220">
        <f ca="1">SUMIF(Activities!$C$7:$O$7, $F$2, Activities!C63:N63)</f>
        <v>0</v>
      </c>
      <c r="G53" s="220">
        <f ca="1">SUMIF(Activities!$C$7:$O$7, $G$2, Activities!C63:N63)</f>
        <v>0</v>
      </c>
      <c r="H53" s="220">
        <f ca="1">SUMIF(Activities!$C$7:$O$7, $H$2, Activities!C63:N63)</f>
        <v>0</v>
      </c>
      <c r="I53" s="220">
        <f ca="1">SUMIF(Activities!$C$7:$O$7, $I$2, Activities!C63:N63)</f>
        <v>0</v>
      </c>
      <c r="J53" s="220">
        <f ca="1">SUMIF(Activities!$C$7:$O$7, $J$2, Activities!C63:N63)</f>
        <v>0</v>
      </c>
      <c r="K53" s="220"/>
      <c r="N53" s="228"/>
      <c r="O53" s="228"/>
      <c r="P53" s="228"/>
      <c r="Q53" s="228"/>
      <c r="R53" s="228"/>
      <c r="S53" s="228"/>
      <c r="T53" s="229"/>
    </row>
    <row r="54" spans="1:20" x14ac:dyDescent="0.3">
      <c r="A54" s="232"/>
      <c r="B54" s="232"/>
      <c r="C54" s="211" t="str">
        <f>IF(Activities!O64 &lt;&gt; 0, PROPER(Activities!B64), "")</f>
        <v/>
      </c>
      <c r="D54" s="220">
        <f ca="1">SUMIF(Activities!$C$7:$O$7, $D$2, Activities!C64:N64)</f>
        <v>0</v>
      </c>
      <c r="E54" s="220">
        <f ca="1">SUMIF(Activities!$C$7:$O$7, $E$2, Activities!C64:N64)</f>
        <v>0</v>
      </c>
      <c r="F54" s="220">
        <f ca="1">SUMIF(Activities!$C$7:$O$7, $F$2, Activities!C64:N64)</f>
        <v>0</v>
      </c>
      <c r="G54" s="220">
        <f ca="1">SUMIF(Activities!$C$7:$O$7, $G$2, Activities!C64:N64)</f>
        <v>0</v>
      </c>
      <c r="H54" s="220">
        <f ca="1">SUMIF(Activities!$C$7:$O$7, $H$2, Activities!C64:N64)</f>
        <v>0</v>
      </c>
      <c r="I54" s="220">
        <f ca="1">SUMIF(Activities!$C$7:$O$7, $I$2, Activities!C64:N64)</f>
        <v>0</v>
      </c>
      <c r="J54" s="220">
        <f ca="1">SUMIF(Activities!$C$7:$O$7, $J$2, Activities!C64:N64)</f>
        <v>0</v>
      </c>
      <c r="K54" s="220"/>
      <c r="N54" s="228"/>
      <c r="O54" s="228"/>
      <c r="P54" s="228"/>
      <c r="Q54" s="228"/>
      <c r="R54" s="228"/>
      <c r="S54" s="228"/>
      <c r="T54" s="229"/>
    </row>
    <row r="55" spans="1:20" x14ac:dyDescent="0.3">
      <c r="A55" s="232"/>
      <c r="B55" s="232"/>
      <c r="C55" s="211" t="str">
        <f>IF(Activities!O65 &lt;&gt; 0, PROPER(Activities!B65), "")</f>
        <v/>
      </c>
      <c r="D55" s="220">
        <f ca="1">SUMIF(Activities!$C$7:$O$7, $D$2, Activities!C65:N65)</f>
        <v>0</v>
      </c>
      <c r="E55" s="220">
        <f ca="1">SUMIF(Activities!$C$7:$O$7, $E$2, Activities!C65:N65)</f>
        <v>0</v>
      </c>
      <c r="F55" s="220">
        <f ca="1">SUMIF(Activities!$C$7:$O$7, $F$2, Activities!C65:N65)</f>
        <v>0</v>
      </c>
      <c r="G55" s="220">
        <f ca="1">SUMIF(Activities!$C$7:$O$7, $G$2, Activities!C65:N65)</f>
        <v>0</v>
      </c>
      <c r="H55" s="220">
        <f ca="1">SUMIF(Activities!$C$7:$O$7, $H$2, Activities!C65:N65)</f>
        <v>0</v>
      </c>
      <c r="I55" s="220">
        <f ca="1">SUMIF(Activities!$C$7:$O$7, $I$2, Activities!C65:N65)</f>
        <v>0</v>
      </c>
      <c r="J55" s="220">
        <f ca="1">SUMIF(Activities!$C$7:$O$7, $J$2, Activities!C65:N65)</f>
        <v>0</v>
      </c>
      <c r="K55" s="220"/>
      <c r="N55" s="228"/>
      <c r="O55" s="228"/>
      <c r="P55" s="228"/>
      <c r="Q55" s="228"/>
      <c r="R55" s="228"/>
      <c r="S55" s="228"/>
      <c r="T55" s="229"/>
    </row>
    <row r="56" spans="1:20" x14ac:dyDescent="0.3">
      <c r="A56" s="232"/>
      <c r="B56" s="232"/>
      <c r="C56" s="211" t="str">
        <f>IF(Activities!O66 &lt;&gt; 0, PROPER(Activities!B66), "")</f>
        <v/>
      </c>
      <c r="D56" s="220">
        <f ca="1">SUMIF(Activities!$C$7:$O$7, $D$2, Activities!C66:N66)</f>
        <v>0</v>
      </c>
      <c r="E56" s="220">
        <f ca="1">SUMIF(Activities!$C$7:$O$7, $E$2, Activities!C66:N66)</f>
        <v>0</v>
      </c>
      <c r="F56" s="220">
        <f ca="1">SUMIF(Activities!$C$7:$O$7, $F$2, Activities!C66:N66)</f>
        <v>0</v>
      </c>
      <c r="G56" s="220">
        <f ca="1">SUMIF(Activities!$C$7:$O$7, $G$2, Activities!C66:N66)</f>
        <v>0</v>
      </c>
      <c r="H56" s="220">
        <f ca="1">SUMIF(Activities!$C$7:$O$7, $H$2, Activities!C66:N66)</f>
        <v>0</v>
      </c>
      <c r="I56" s="220">
        <f ca="1">SUMIF(Activities!$C$7:$O$7, $I$2, Activities!C66:N66)</f>
        <v>0</v>
      </c>
      <c r="J56" s="220">
        <f ca="1">SUMIF(Activities!$C$7:$O$7, $J$2, Activities!C66:N66)</f>
        <v>0</v>
      </c>
      <c r="K56" s="220"/>
      <c r="N56" s="228"/>
      <c r="O56" s="228"/>
      <c r="P56" s="228"/>
      <c r="Q56" s="228"/>
      <c r="R56" s="228"/>
      <c r="S56" s="228"/>
      <c r="T56" s="229"/>
    </row>
    <row r="57" spans="1:20" x14ac:dyDescent="0.3">
      <c r="A57" s="232"/>
      <c r="B57" s="232"/>
      <c r="C57" s="211" t="str">
        <f>IF(Activities!O67 &lt;&gt; 0, PROPER(Activities!B67), "")</f>
        <v/>
      </c>
      <c r="D57" s="220">
        <f ca="1">SUMIF(Activities!$C$7:$O$7, $D$2, Activities!C67:N67)</f>
        <v>0</v>
      </c>
      <c r="E57" s="220">
        <f ca="1">SUMIF(Activities!$C$7:$O$7, $E$2, Activities!C67:N67)</f>
        <v>0</v>
      </c>
      <c r="F57" s="220">
        <f ca="1">SUMIF(Activities!$C$7:$O$7, $F$2, Activities!C67:N67)</f>
        <v>0</v>
      </c>
      <c r="G57" s="220">
        <f ca="1">SUMIF(Activities!$C$7:$O$7, $G$2, Activities!C67:N67)</f>
        <v>0</v>
      </c>
      <c r="H57" s="220">
        <f ca="1">SUMIF(Activities!$C$7:$O$7, $H$2, Activities!C67:N67)</f>
        <v>0</v>
      </c>
      <c r="I57" s="220">
        <f ca="1">SUMIF(Activities!$C$7:$O$7, $I$2, Activities!C67:N67)</f>
        <v>0</v>
      </c>
      <c r="J57" s="220">
        <f ca="1">SUMIF(Activities!$C$7:$O$7, $J$2, Activities!C67:N67)</f>
        <v>0</v>
      </c>
      <c r="K57" s="220"/>
      <c r="N57" s="228"/>
      <c r="O57" s="228"/>
      <c r="P57" s="228"/>
      <c r="Q57" s="228"/>
      <c r="R57" s="228"/>
      <c r="S57" s="228"/>
      <c r="T57" s="229"/>
    </row>
    <row r="58" spans="1:20" x14ac:dyDescent="0.3">
      <c r="A58" s="232"/>
      <c r="B58" s="232"/>
      <c r="C58" s="211" t="str">
        <f>IF(Activities!O68 &lt;&gt; 0, PROPER(Activities!B68), "")</f>
        <v/>
      </c>
      <c r="D58" s="220">
        <f ca="1">SUMIF(Activities!$C$7:$O$7, $D$2, Activities!C68:N68)</f>
        <v>0</v>
      </c>
      <c r="E58" s="220">
        <f ca="1">SUMIF(Activities!$C$7:$O$7, $E$2, Activities!C68:N68)</f>
        <v>0</v>
      </c>
      <c r="F58" s="220">
        <f ca="1">SUMIF(Activities!$C$7:$O$7, $F$2, Activities!C68:N68)</f>
        <v>0</v>
      </c>
      <c r="G58" s="220">
        <f ca="1">SUMIF(Activities!$C$7:$O$7, $G$2, Activities!C68:N68)</f>
        <v>0</v>
      </c>
      <c r="H58" s="220">
        <f ca="1">SUMIF(Activities!$C$7:$O$7, $H$2, Activities!C68:N68)</f>
        <v>0</v>
      </c>
      <c r="I58" s="220">
        <f ca="1">SUMIF(Activities!$C$7:$O$7, $I$2, Activities!C68:N68)</f>
        <v>0</v>
      </c>
      <c r="J58" s="220">
        <f ca="1">SUMIF(Activities!$C$7:$O$7, $J$2, Activities!C68:N68)</f>
        <v>0</v>
      </c>
      <c r="K58" s="220"/>
      <c r="N58" s="228"/>
      <c r="O58" s="228"/>
      <c r="P58" s="228"/>
      <c r="Q58" s="228"/>
      <c r="R58" s="228"/>
      <c r="S58" s="228"/>
      <c r="T58" s="229"/>
    </row>
    <row r="59" spans="1:20" x14ac:dyDescent="0.3">
      <c r="A59" s="232"/>
      <c r="B59" s="232"/>
      <c r="C59" s="211" t="str">
        <f>IF(Activities!O69 &lt;&gt; 0, PROPER(Activities!B69), "")</f>
        <v/>
      </c>
      <c r="D59" s="220">
        <f ca="1">SUMIF(Activities!$C$7:$O$7, $D$2, Activities!C69:N69)</f>
        <v>0</v>
      </c>
      <c r="E59" s="220">
        <f ca="1">SUMIF(Activities!$C$7:$O$7, $E$2, Activities!C69:N69)</f>
        <v>0</v>
      </c>
      <c r="F59" s="220">
        <f ca="1">SUMIF(Activities!$C$7:$O$7, $F$2, Activities!C69:N69)</f>
        <v>0</v>
      </c>
      <c r="G59" s="220">
        <f ca="1">SUMIF(Activities!$C$7:$O$7, $G$2, Activities!C69:N69)</f>
        <v>0</v>
      </c>
      <c r="H59" s="220">
        <f ca="1">SUMIF(Activities!$C$7:$O$7, $H$2, Activities!C69:N69)</f>
        <v>0</v>
      </c>
      <c r="I59" s="220">
        <f ca="1">SUMIF(Activities!$C$7:$O$7, $I$2, Activities!C69:N69)</f>
        <v>0</v>
      </c>
      <c r="J59" s="220">
        <f ca="1">SUMIF(Activities!$C$7:$O$7, $J$2, Activities!C69:N69)</f>
        <v>0</v>
      </c>
      <c r="K59" s="220"/>
      <c r="N59" s="228"/>
      <c r="O59" s="228"/>
      <c r="P59" s="228"/>
      <c r="Q59" s="228"/>
      <c r="R59" s="228"/>
      <c r="S59" s="228"/>
      <c r="T59" s="229"/>
    </row>
    <row r="60" spans="1:20" x14ac:dyDescent="0.3">
      <c r="A60" s="232"/>
      <c r="B60" s="232"/>
      <c r="C60" s="211" t="str">
        <f>IF(Activities!O70 &lt;&gt; 0, PROPER(Activities!B70), "")</f>
        <v/>
      </c>
      <c r="D60" s="220">
        <f ca="1">SUMIF(Activities!$C$7:$O$7, $D$2, Activities!C70:N70)</f>
        <v>0</v>
      </c>
      <c r="E60" s="220">
        <f ca="1">SUMIF(Activities!$C$7:$O$7, $E$2, Activities!C70:N70)</f>
        <v>0</v>
      </c>
      <c r="F60" s="220">
        <f ca="1">SUMIF(Activities!$C$7:$O$7, $F$2, Activities!C70:N70)</f>
        <v>0</v>
      </c>
      <c r="G60" s="220">
        <f ca="1">SUMIF(Activities!$C$7:$O$7, $G$2, Activities!C70:N70)</f>
        <v>0</v>
      </c>
      <c r="H60" s="220">
        <f ca="1">SUMIF(Activities!$C$7:$O$7, $H$2, Activities!C70:N70)</f>
        <v>0</v>
      </c>
      <c r="I60" s="220">
        <f ca="1">SUMIF(Activities!$C$7:$O$7, $I$2, Activities!C70:N70)</f>
        <v>0</v>
      </c>
      <c r="J60" s="220">
        <f ca="1">SUMIF(Activities!$C$7:$O$7, $J$2, Activities!C70:N70)</f>
        <v>0</v>
      </c>
      <c r="K60" s="220"/>
      <c r="N60" s="228"/>
      <c r="O60" s="228"/>
      <c r="P60" s="228"/>
      <c r="Q60" s="228"/>
      <c r="R60" s="228"/>
      <c r="S60" s="228"/>
      <c r="T60" s="229"/>
    </row>
    <row r="61" spans="1:20" x14ac:dyDescent="0.3">
      <c r="A61" s="232"/>
      <c r="B61" s="232"/>
      <c r="C61" s="211" t="str">
        <f>IF(Activities!O71 &lt;&gt; 0, PROPER(Activities!B71), "")</f>
        <v/>
      </c>
      <c r="D61" s="220">
        <f ca="1">SUMIF(Activities!$C$7:$O$7, $D$2, Activities!C71:N71)</f>
        <v>0</v>
      </c>
      <c r="E61" s="220">
        <f ca="1">SUMIF(Activities!$C$7:$O$7, $E$2, Activities!C71:N71)</f>
        <v>0</v>
      </c>
      <c r="F61" s="220">
        <f ca="1">SUMIF(Activities!$C$7:$O$7, $F$2, Activities!C71:N71)</f>
        <v>0</v>
      </c>
      <c r="G61" s="220">
        <f ca="1">SUMIF(Activities!$C$7:$O$7, $G$2, Activities!C71:N71)</f>
        <v>0</v>
      </c>
      <c r="H61" s="220">
        <f ca="1">SUMIF(Activities!$C$7:$O$7, $H$2, Activities!C71:N71)</f>
        <v>0</v>
      </c>
      <c r="I61" s="220">
        <f ca="1">SUMIF(Activities!$C$7:$O$7, $I$2, Activities!C71:N71)</f>
        <v>0</v>
      </c>
      <c r="J61" s="220">
        <f ca="1">SUMIF(Activities!$C$7:$O$7, $J$2, Activities!C71:N71)</f>
        <v>0</v>
      </c>
      <c r="K61" s="220"/>
      <c r="N61" s="228"/>
      <c r="O61" s="228"/>
      <c r="P61" s="228"/>
      <c r="Q61" s="228"/>
      <c r="R61" s="228"/>
      <c r="S61" s="228"/>
      <c r="T61" s="229"/>
    </row>
    <row r="62" spans="1:20" x14ac:dyDescent="0.3">
      <c r="A62" s="232"/>
      <c r="B62" s="232"/>
      <c r="C62" s="211" t="str">
        <f>IF(Activities!O72 &lt;&gt; 0, PROPER(Activities!B72), "")</f>
        <v/>
      </c>
      <c r="D62" s="220">
        <f ca="1">SUMIF(Activities!$C$7:$O$7, $D$2, Activities!C72:N72)</f>
        <v>0</v>
      </c>
      <c r="E62" s="220">
        <f ca="1">SUMIF(Activities!$C$7:$O$7, $E$2, Activities!C72:N72)</f>
        <v>0</v>
      </c>
      <c r="F62" s="220">
        <f ca="1">SUMIF(Activities!$C$7:$O$7, $F$2, Activities!C72:N72)</f>
        <v>0</v>
      </c>
      <c r="G62" s="220">
        <f ca="1">SUMIF(Activities!$C$7:$O$7, $G$2, Activities!C72:N72)</f>
        <v>0</v>
      </c>
      <c r="H62" s="220">
        <f ca="1">SUMIF(Activities!$C$7:$O$7, $H$2, Activities!C72:N72)</f>
        <v>0</v>
      </c>
      <c r="I62" s="220">
        <f ca="1">SUMIF(Activities!$C$7:$O$7, $I$2, Activities!C72:N72)</f>
        <v>0</v>
      </c>
      <c r="J62" s="220">
        <f ca="1">SUMIF(Activities!$C$7:$O$7, $J$2, Activities!C72:N72)</f>
        <v>0</v>
      </c>
      <c r="K62" s="220"/>
      <c r="N62" s="228"/>
      <c r="O62" s="228"/>
      <c r="P62" s="228"/>
      <c r="Q62" s="228"/>
      <c r="R62" s="228"/>
      <c r="S62" s="228"/>
      <c r="T62" s="229"/>
    </row>
    <row r="63" spans="1:20" x14ac:dyDescent="0.3">
      <c r="A63" s="232"/>
      <c r="B63" s="232"/>
      <c r="C63" s="211" t="str">
        <f>IF(Activities!O73 &lt;&gt; 0, PROPER(Activities!B73), "")</f>
        <v/>
      </c>
      <c r="D63" s="220">
        <f ca="1">SUMIF(Activities!$C$7:$O$7, $D$2, Activities!C73:N73)</f>
        <v>0</v>
      </c>
      <c r="E63" s="220">
        <f ca="1">SUMIF(Activities!$C$7:$O$7, $E$2, Activities!C73:N73)</f>
        <v>0</v>
      </c>
      <c r="F63" s="220">
        <f ca="1">SUMIF(Activities!$C$7:$O$7, $F$2, Activities!C73:N73)</f>
        <v>0</v>
      </c>
      <c r="G63" s="220">
        <f ca="1">SUMIF(Activities!$C$7:$O$7, $G$2, Activities!C73:N73)</f>
        <v>0</v>
      </c>
      <c r="H63" s="220">
        <f ca="1">SUMIF(Activities!$C$7:$O$7, $H$2, Activities!C73:N73)</f>
        <v>0</v>
      </c>
      <c r="I63" s="220">
        <f ca="1">SUMIF(Activities!$C$7:$O$7, $I$2, Activities!C73:N73)</f>
        <v>0</v>
      </c>
      <c r="J63" s="220">
        <f ca="1">SUMIF(Activities!$C$7:$O$7, $J$2, Activities!C73:N73)</f>
        <v>0</v>
      </c>
      <c r="K63" s="220"/>
      <c r="N63" s="228"/>
      <c r="O63" s="228"/>
      <c r="P63" s="228"/>
      <c r="Q63" s="228"/>
      <c r="R63" s="228"/>
      <c r="S63" s="228"/>
      <c r="T63" s="229"/>
    </row>
    <row r="64" spans="1:20" x14ac:dyDescent="0.3">
      <c r="A64" s="232"/>
      <c r="B64" s="232"/>
      <c r="C64" s="211" t="str">
        <f>IF(Activities!O74 &lt;&gt; 0, PROPER(Activities!B74), "")</f>
        <v/>
      </c>
      <c r="D64" s="220">
        <f ca="1">SUMIF(Activities!$C$7:$O$7, $D$2, Activities!C74:N74)</f>
        <v>0</v>
      </c>
      <c r="E64" s="220">
        <f ca="1">SUMIF(Activities!$C$7:$O$7, $E$2, Activities!C74:N74)</f>
        <v>0</v>
      </c>
      <c r="F64" s="220">
        <f ca="1">SUMIF(Activities!$C$7:$O$7, $F$2, Activities!C74:N74)</f>
        <v>0</v>
      </c>
      <c r="G64" s="220">
        <f ca="1">SUMIF(Activities!$C$7:$O$7, $G$2, Activities!C74:N74)</f>
        <v>0</v>
      </c>
      <c r="H64" s="220">
        <f ca="1">SUMIF(Activities!$C$7:$O$7, $H$2, Activities!C74:N74)</f>
        <v>0</v>
      </c>
      <c r="I64" s="220">
        <f ca="1">SUMIF(Activities!$C$7:$O$7, $I$2, Activities!C74:N74)</f>
        <v>0</v>
      </c>
      <c r="J64" s="220">
        <f ca="1">SUMIF(Activities!$C$7:$O$7, $J$2, Activities!C74:N74)</f>
        <v>0</v>
      </c>
      <c r="K64" s="220"/>
      <c r="N64" s="228"/>
      <c r="O64" s="228"/>
      <c r="P64" s="228"/>
      <c r="Q64" s="228"/>
      <c r="R64" s="228"/>
      <c r="S64" s="228"/>
      <c r="T64" s="229"/>
    </row>
    <row r="65" spans="1:20" x14ac:dyDescent="0.3">
      <c r="A65" s="232"/>
      <c r="B65" s="232"/>
      <c r="C65" s="211" t="str">
        <f>IF(Activities!O75 &lt;&gt; 0, PROPER(Activities!B75), "")</f>
        <v/>
      </c>
      <c r="D65" s="220">
        <f ca="1">SUMIF(Activities!$C$7:$O$7, $D$2, Activities!C75:N75)</f>
        <v>0</v>
      </c>
      <c r="E65" s="220">
        <f ca="1">SUMIF(Activities!$C$7:$O$7, $E$2, Activities!C75:N75)</f>
        <v>0</v>
      </c>
      <c r="F65" s="220">
        <f ca="1">SUMIF(Activities!$C$7:$O$7, $F$2, Activities!C75:N75)</f>
        <v>0</v>
      </c>
      <c r="G65" s="220">
        <f ca="1">SUMIF(Activities!$C$7:$O$7, $G$2, Activities!C75:N75)</f>
        <v>0</v>
      </c>
      <c r="H65" s="220">
        <f ca="1">SUMIF(Activities!$C$7:$O$7, $H$2, Activities!C75:N75)</f>
        <v>0</v>
      </c>
      <c r="I65" s="220">
        <f ca="1">SUMIF(Activities!$C$7:$O$7, $I$2, Activities!C75:N75)</f>
        <v>0</v>
      </c>
      <c r="J65" s="220">
        <f ca="1">SUMIF(Activities!$C$7:$O$7, $J$2, Activities!C75:N75)</f>
        <v>0</v>
      </c>
      <c r="K65" s="220"/>
      <c r="N65" s="228"/>
      <c r="O65" s="228"/>
      <c r="P65" s="228"/>
      <c r="Q65" s="228"/>
      <c r="R65" s="228"/>
      <c r="S65" s="228"/>
      <c r="T65" s="229"/>
    </row>
    <row r="66" spans="1:20" x14ac:dyDescent="0.3">
      <c r="A66" s="232"/>
      <c r="B66" s="232"/>
      <c r="C66" s="211" t="str">
        <f>IF(Activities!O76 &lt;&gt; 0, PROPER(Activities!B76), "")</f>
        <v/>
      </c>
      <c r="D66" s="220">
        <f ca="1">SUMIF(Activities!$C$7:$O$7, $D$2, Activities!C76:N76)</f>
        <v>0</v>
      </c>
      <c r="E66" s="220">
        <f ca="1">SUMIF(Activities!$C$7:$O$7, $E$2, Activities!C76:N76)</f>
        <v>0</v>
      </c>
      <c r="F66" s="220">
        <f ca="1">SUMIF(Activities!$C$7:$O$7, $F$2, Activities!C76:N76)</f>
        <v>0</v>
      </c>
      <c r="G66" s="220">
        <f ca="1">SUMIF(Activities!$C$7:$O$7, $G$2, Activities!C76:N76)</f>
        <v>0</v>
      </c>
      <c r="H66" s="220">
        <f ca="1">SUMIF(Activities!$C$7:$O$7, $H$2, Activities!C76:N76)</f>
        <v>0</v>
      </c>
      <c r="I66" s="220">
        <f ca="1">SUMIF(Activities!$C$7:$O$7, $I$2, Activities!C76:N76)</f>
        <v>0</v>
      </c>
      <c r="J66" s="220">
        <f ca="1">SUMIF(Activities!$C$7:$O$7, $J$2, Activities!C76:N76)</f>
        <v>0</v>
      </c>
      <c r="K66" s="220"/>
      <c r="N66" s="228"/>
      <c r="O66" s="228"/>
      <c r="P66" s="228"/>
      <c r="Q66" s="228"/>
      <c r="R66" s="228"/>
      <c r="S66" s="228"/>
      <c r="T66" s="229"/>
    </row>
    <row r="67" spans="1:20" x14ac:dyDescent="0.3">
      <c r="A67" s="232"/>
      <c r="B67" s="232"/>
      <c r="C67" s="211" t="str">
        <f>IF(Activities!O77 &lt;&gt; 0, PROPER(Activities!B77), "")</f>
        <v/>
      </c>
      <c r="D67" s="220">
        <f ca="1">SUMIF(Activities!$C$7:$O$7, $D$2, Activities!C77:N77)</f>
        <v>0</v>
      </c>
      <c r="E67" s="220">
        <f ca="1">SUMIF(Activities!$C$7:$O$7, $E$2, Activities!C77:N77)</f>
        <v>0</v>
      </c>
      <c r="F67" s="220">
        <f ca="1">SUMIF(Activities!$C$7:$O$7, $F$2, Activities!C77:N77)</f>
        <v>0</v>
      </c>
      <c r="G67" s="220">
        <f ca="1">SUMIF(Activities!$C$7:$O$7, $G$2, Activities!C77:N77)</f>
        <v>0</v>
      </c>
      <c r="H67" s="220">
        <f ca="1">SUMIF(Activities!$C$7:$O$7, $H$2, Activities!C77:N77)</f>
        <v>0</v>
      </c>
      <c r="I67" s="220">
        <f ca="1">SUMIF(Activities!$C$7:$O$7, $I$2, Activities!C77:N77)</f>
        <v>0</v>
      </c>
      <c r="J67" s="220">
        <f ca="1">SUMIF(Activities!$C$7:$O$7, $J$2, Activities!C77:N77)</f>
        <v>0</v>
      </c>
      <c r="K67" s="220"/>
      <c r="N67" s="228"/>
      <c r="O67" s="228"/>
      <c r="P67" s="228"/>
      <c r="Q67" s="228"/>
      <c r="R67" s="228"/>
      <c r="S67" s="228"/>
      <c r="T67" s="229"/>
    </row>
    <row r="68" spans="1:20" x14ac:dyDescent="0.3">
      <c r="A68" s="232"/>
      <c r="B68" s="232"/>
      <c r="C68" s="211" t="str">
        <f>IF(Activities!O78 &lt;&gt; 0, PROPER(Activities!B78), "")</f>
        <v/>
      </c>
      <c r="D68" s="220">
        <f ca="1">SUMIF(Activities!$C$7:$O$7, $D$2, Activities!C78:N78)</f>
        <v>0</v>
      </c>
      <c r="E68" s="220">
        <f ca="1">SUMIF(Activities!$C$7:$O$7, $E$2, Activities!C78:N78)</f>
        <v>0</v>
      </c>
      <c r="F68" s="220">
        <f ca="1">SUMIF(Activities!$C$7:$O$7, $F$2, Activities!C78:N78)</f>
        <v>0</v>
      </c>
      <c r="G68" s="220">
        <f ca="1">SUMIF(Activities!$C$7:$O$7, $G$2, Activities!C78:N78)</f>
        <v>0</v>
      </c>
      <c r="H68" s="220">
        <f ca="1">SUMIF(Activities!$C$7:$O$7, $H$2, Activities!C78:N78)</f>
        <v>0</v>
      </c>
      <c r="I68" s="220">
        <f ca="1">SUMIF(Activities!$C$7:$O$7, $I$2, Activities!C78:N78)</f>
        <v>0</v>
      </c>
      <c r="J68" s="220">
        <f ca="1">SUMIF(Activities!$C$7:$O$7, $J$2, Activities!C78:N78)</f>
        <v>0</v>
      </c>
      <c r="K68" s="220"/>
      <c r="N68" s="228"/>
      <c r="O68" s="228"/>
      <c r="P68" s="228"/>
      <c r="Q68" s="228"/>
      <c r="R68" s="228"/>
      <c r="S68" s="228"/>
      <c r="T68" s="229"/>
    </row>
    <row r="69" spans="1:20" x14ac:dyDescent="0.3">
      <c r="A69" s="232"/>
      <c r="B69" s="232"/>
      <c r="C69" s="211" t="str">
        <f>IF(Activities!O79 &lt;&gt; 0, PROPER(Activities!B79), "")</f>
        <v/>
      </c>
      <c r="D69" s="220">
        <f ca="1">SUMIF(Activities!$C$7:$O$7, $D$2, Activities!C79:N79)</f>
        <v>0</v>
      </c>
      <c r="E69" s="220">
        <f ca="1">SUMIF(Activities!$C$7:$O$7, $E$2, Activities!C79:N79)</f>
        <v>0</v>
      </c>
      <c r="F69" s="220">
        <f ca="1">SUMIF(Activities!$C$7:$O$7, $F$2, Activities!C79:N79)</f>
        <v>0</v>
      </c>
      <c r="G69" s="220">
        <f ca="1">SUMIF(Activities!$C$7:$O$7, $G$2, Activities!C79:N79)</f>
        <v>0</v>
      </c>
      <c r="H69" s="220">
        <f ca="1">SUMIF(Activities!$C$7:$O$7, $H$2, Activities!C79:N79)</f>
        <v>0</v>
      </c>
      <c r="I69" s="220">
        <f ca="1">SUMIF(Activities!$C$7:$O$7, $I$2, Activities!C79:N79)</f>
        <v>0</v>
      </c>
      <c r="J69" s="220">
        <f ca="1">SUMIF(Activities!$C$7:$O$7, $J$2, Activities!C79:N79)</f>
        <v>0</v>
      </c>
      <c r="K69" s="220"/>
      <c r="N69" s="228"/>
      <c r="O69" s="228"/>
      <c r="P69" s="228"/>
      <c r="Q69" s="228"/>
      <c r="R69" s="228"/>
      <c r="S69" s="228"/>
      <c r="T69" s="229"/>
    </row>
    <row r="70" spans="1:20" x14ac:dyDescent="0.3">
      <c r="A70" s="232"/>
      <c r="B70" s="232"/>
      <c r="C70" s="211" t="str">
        <f>IF(Activities!O80 &lt;&gt; 0, PROPER(Activities!B80), "")</f>
        <v/>
      </c>
      <c r="D70" s="220">
        <f ca="1">SUMIF(Activities!$C$7:$O$7, $D$2, Activities!C80:N80)</f>
        <v>0</v>
      </c>
      <c r="E70" s="220">
        <f ca="1">SUMIF(Activities!$C$7:$O$7, $E$2, Activities!C80:N80)</f>
        <v>0</v>
      </c>
      <c r="F70" s="220">
        <f ca="1">SUMIF(Activities!$C$7:$O$7, $F$2, Activities!C80:N80)</f>
        <v>0</v>
      </c>
      <c r="G70" s="220">
        <f ca="1">SUMIF(Activities!$C$7:$O$7, $G$2, Activities!C80:N80)</f>
        <v>0</v>
      </c>
      <c r="H70" s="220">
        <f ca="1">SUMIF(Activities!$C$7:$O$7, $H$2, Activities!C80:N80)</f>
        <v>0</v>
      </c>
      <c r="I70" s="220">
        <f ca="1">SUMIF(Activities!$C$7:$O$7, $I$2, Activities!C80:N80)</f>
        <v>0</v>
      </c>
      <c r="J70" s="220">
        <f ca="1">SUMIF(Activities!$C$7:$O$7, $J$2, Activities!C80:N80)</f>
        <v>0</v>
      </c>
      <c r="K70" s="220"/>
      <c r="N70" s="228"/>
      <c r="O70" s="228"/>
      <c r="P70" s="228"/>
      <c r="Q70" s="228"/>
      <c r="R70" s="228"/>
      <c r="S70" s="228"/>
      <c r="T70" s="229"/>
    </row>
    <row r="71" spans="1:20" x14ac:dyDescent="0.3">
      <c r="A71" s="232"/>
      <c r="B71" s="232"/>
      <c r="C71" s="211" t="str">
        <f>IF(Activities!O81 &lt;&gt; 0, PROPER(Activities!B81), "")</f>
        <v/>
      </c>
      <c r="D71" s="220">
        <f ca="1">SUMIF(Activities!$C$7:$O$7, $D$2, Activities!C81:N81)</f>
        <v>0</v>
      </c>
      <c r="E71" s="220">
        <f ca="1">SUMIF(Activities!$C$7:$O$7, $E$2, Activities!C81:N81)</f>
        <v>0</v>
      </c>
      <c r="F71" s="220">
        <f ca="1">SUMIF(Activities!$C$7:$O$7, $F$2, Activities!C81:N81)</f>
        <v>0</v>
      </c>
      <c r="G71" s="220">
        <f ca="1">SUMIF(Activities!$C$7:$O$7, $G$2, Activities!C81:N81)</f>
        <v>0</v>
      </c>
      <c r="H71" s="220">
        <f ca="1">SUMIF(Activities!$C$7:$O$7, $H$2, Activities!C81:N81)</f>
        <v>0</v>
      </c>
      <c r="I71" s="220">
        <f ca="1">SUMIF(Activities!$C$7:$O$7, $I$2, Activities!C81:N81)</f>
        <v>0</v>
      </c>
      <c r="J71" s="220">
        <f ca="1">SUMIF(Activities!$C$7:$O$7, $J$2, Activities!C81:N81)</f>
        <v>0</v>
      </c>
      <c r="K71" s="220"/>
      <c r="N71" s="228"/>
      <c r="O71" s="228"/>
      <c r="P71" s="228"/>
      <c r="Q71" s="228"/>
      <c r="R71" s="228"/>
      <c r="S71" s="228"/>
      <c r="T71" s="229"/>
    </row>
    <row r="72" spans="1:20" x14ac:dyDescent="0.3">
      <c r="A72" s="232"/>
      <c r="B72" s="232"/>
      <c r="C72" s="211" t="str">
        <f>IF(Activities!O82 &lt;&gt; 0, PROPER(Activities!B82), "")</f>
        <v/>
      </c>
      <c r="D72" s="220">
        <f ca="1">SUMIF(Activities!$C$7:$O$7, $D$2, Activities!C82:N82)</f>
        <v>0</v>
      </c>
      <c r="E72" s="220">
        <f ca="1">SUMIF(Activities!$C$7:$O$7, $E$2, Activities!C82:N82)</f>
        <v>0</v>
      </c>
      <c r="F72" s="220">
        <f ca="1">SUMIF(Activities!$C$7:$O$7, $F$2, Activities!C82:N82)</f>
        <v>0</v>
      </c>
      <c r="G72" s="220">
        <f ca="1">SUMIF(Activities!$C$7:$O$7, $G$2, Activities!C82:N82)</f>
        <v>0</v>
      </c>
      <c r="H72" s="220">
        <f ca="1">SUMIF(Activities!$C$7:$O$7, $H$2, Activities!C82:N82)</f>
        <v>0</v>
      </c>
      <c r="I72" s="220">
        <f ca="1">SUMIF(Activities!$C$7:$O$7, $I$2, Activities!C82:N82)</f>
        <v>0</v>
      </c>
      <c r="J72" s="220">
        <f ca="1">SUMIF(Activities!$C$7:$O$7, $J$2, Activities!C82:N82)</f>
        <v>0</v>
      </c>
      <c r="K72" s="220"/>
      <c r="N72" s="228"/>
      <c r="O72" s="228"/>
      <c r="P72" s="228"/>
      <c r="Q72" s="228"/>
      <c r="R72" s="228"/>
      <c r="S72" s="228"/>
      <c r="T72" s="229"/>
    </row>
    <row r="73" spans="1:20" x14ac:dyDescent="0.3">
      <c r="A73" s="232"/>
      <c r="B73" s="232"/>
      <c r="C73" s="211" t="str">
        <f>IF(Activities!O83 &lt;&gt; 0, PROPER(Activities!B83), "")</f>
        <v/>
      </c>
      <c r="D73" s="220">
        <f ca="1">SUMIF(Activities!$C$7:$O$7, $D$2, Activities!C83:N83)</f>
        <v>0</v>
      </c>
      <c r="E73" s="220">
        <f ca="1">SUMIF(Activities!$C$7:$O$7, $E$2, Activities!C83:N83)</f>
        <v>0</v>
      </c>
      <c r="F73" s="220">
        <f ca="1">SUMIF(Activities!$C$7:$O$7, $F$2, Activities!C83:N83)</f>
        <v>0</v>
      </c>
      <c r="G73" s="220">
        <f ca="1">SUMIF(Activities!$C$7:$O$7, $G$2, Activities!C83:N83)</f>
        <v>0</v>
      </c>
      <c r="H73" s="220">
        <f ca="1">SUMIF(Activities!$C$7:$O$7, $H$2, Activities!C83:N83)</f>
        <v>0</v>
      </c>
      <c r="I73" s="220">
        <f ca="1">SUMIF(Activities!$C$7:$O$7, $I$2, Activities!C83:N83)</f>
        <v>0</v>
      </c>
      <c r="J73" s="220">
        <f ca="1">SUMIF(Activities!$C$7:$O$7, $J$2, Activities!C83:N83)</f>
        <v>0</v>
      </c>
      <c r="K73" s="220"/>
      <c r="N73" s="228"/>
      <c r="O73" s="228"/>
      <c r="P73" s="228"/>
      <c r="Q73" s="228"/>
      <c r="R73" s="228"/>
      <c r="S73" s="228"/>
      <c r="T73" s="229"/>
    </row>
    <row r="74" spans="1:20" x14ac:dyDescent="0.3">
      <c r="A74" s="232"/>
      <c r="B74" s="232"/>
      <c r="C74" s="211" t="str">
        <f>IF(Activities!O84 &lt;&gt; 0, PROPER(Activities!B84), "")</f>
        <v/>
      </c>
      <c r="D74" s="220">
        <f ca="1">SUMIF(Activities!$C$7:$O$7, $D$2, Activities!C84:N84)</f>
        <v>0</v>
      </c>
      <c r="E74" s="220">
        <f ca="1">SUMIF(Activities!$C$7:$O$7, $E$2, Activities!C84:N84)</f>
        <v>0</v>
      </c>
      <c r="F74" s="220">
        <f ca="1">SUMIF(Activities!$C$7:$O$7, $F$2, Activities!C84:N84)</f>
        <v>0</v>
      </c>
      <c r="G74" s="220">
        <f ca="1">SUMIF(Activities!$C$7:$O$7, $G$2, Activities!C84:N84)</f>
        <v>0</v>
      </c>
      <c r="H74" s="220">
        <f ca="1">SUMIF(Activities!$C$7:$O$7, $H$2, Activities!C84:N84)</f>
        <v>0</v>
      </c>
      <c r="I74" s="220">
        <f ca="1">SUMIF(Activities!$C$7:$O$7, $I$2, Activities!C84:N84)</f>
        <v>0</v>
      </c>
      <c r="J74" s="220">
        <f ca="1">SUMIF(Activities!$C$7:$O$7, $J$2, Activities!C84:N84)</f>
        <v>0</v>
      </c>
      <c r="K74" s="220"/>
      <c r="N74" s="228"/>
      <c r="O74" s="228"/>
      <c r="P74" s="228"/>
      <c r="Q74" s="228"/>
      <c r="R74" s="228"/>
      <c r="S74" s="228"/>
      <c r="T74" s="229"/>
    </row>
    <row r="75" spans="1:20" x14ac:dyDescent="0.3">
      <c r="A75" s="232"/>
      <c r="B75" s="232"/>
      <c r="C75" s="211" t="str">
        <f>IF(Activities!O85 &lt;&gt; 0, PROPER(Activities!B85), "")</f>
        <v/>
      </c>
      <c r="D75" s="220">
        <f ca="1">SUMIF(Activities!$C$7:$O$7, $D$2, Activities!C85:N85)</f>
        <v>0</v>
      </c>
      <c r="E75" s="220">
        <f ca="1">SUMIF(Activities!$C$7:$O$7, $E$2, Activities!C85:N85)</f>
        <v>0</v>
      </c>
      <c r="F75" s="220">
        <f ca="1">SUMIF(Activities!$C$7:$O$7, $F$2, Activities!C85:N85)</f>
        <v>0</v>
      </c>
      <c r="G75" s="220">
        <f ca="1">SUMIF(Activities!$C$7:$O$7, $G$2, Activities!C85:N85)</f>
        <v>0</v>
      </c>
      <c r="H75" s="220">
        <f ca="1">SUMIF(Activities!$C$7:$O$7, $H$2, Activities!C85:N85)</f>
        <v>0</v>
      </c>
      <c r="I75" s="220">
        <f ca="1">SUMIF(Activities!$C$7:$O$7, $I$2, Activities!C85:N85)</f>
        <v>0</v>
      </c>
      <c r="J75" s="220">
        <f ca="1">SUMIF(Activities!$C$7:$O$7, $J$2, Activities!C85:N85)</f>
        <v>0</v>
      </c>
      <c r="K75" s="220"/>
      <c r="N75" s="228"/>
      <c r="O75" s="228"/>
      <c r="P75" s="228"/>
      <c r="Q75" s="228"/>
      <c r="R75" s="228"/>
      <c r="S75" s="228"/>
      <c r="T75" s="229"/>
    </row>
    <row r="76" spans="1:20" x14ac:dyDescent="0.3">
      <c r="A76" s="232"/>
      <c r="B76" s="232"/>
      <c r="C76" s="211" t="str">
        <f>IF(Activities!O86 &lt;&gt; 0, PROPER(Activities!B86), "")</f>
        <v/>
      </c>
      <c r="D76" s="220">
        <f ca="1">SUMIF(Activities!$C$7:$O$7, $D$2, Activities!C86:N86)</f>
        <v>0</v>
      </c>
      <c r="E76" s="220">
        <f ca="1">SUMIF(Activities!$C$7:$O$7, $E$2, Activities!C86:N86)</f>
        <v>0</v>
      </c>
      <c r="F76" s="220">
        <f ca="1">SUMIF(Activities!$C$7:$O$7, $F$2, Activities!C86:N86)</f>
        <v>0</v>
      </c>
      <c r="G76" s="220">
        <f ca="1">SUMIF(Activities!$C$7:$O$7, $G$2, Activities!C86:N86)</f>
        <v>0</v>
      </c>
      <c r="H76" s="220">
        <f ca="1">SUMIF(Activities!$C$7:$O$7, $H$2, Activities!C86:N86)</f>
        <v>0</v>
      </c>
      <c r="I76" s="220">
        <f ca="1">SUMIF(Activities!$C$7:$O$7, $I$2, Activities!C86:N86)</f>
        <v>0</v>
      </c>
      <c r="J76" s="220">
        <f ca="1">SUMIF(Activities!$C$7:$O$7, $J$2, Activities!C86:N86)</f>
        <v>0</v>
      </c>
      <c r="K76" s="220"/>
      <c r="N76" s="228"/>
      <c r="O76" s="228"/>
      <c r="P76" s="228"/>
      <c r="Q76" s="228"/>
      <c r="R76" s="228"/>
      <c r="S76" s="228"/>
      <c r="T76" s="229"/>
    </row>
    <row r="77" spans="1:20" x14ac:dyDescent="0.3">
      <c r="A77" s="232"/>
      <c r="B77" s="232"/>
      <c r="C77" s="211" t="str">
        <f>IF(Activities!O87 &lt;&gt; 0, PROPER(Activities!B87), "")</f>
        <v/>
      </c>
      <c r="D77" s="220">
        <f ca="1">SUMIF(Activities!$C$7:$O$7, $D$2, Activities!C87:N87)</f>
        <v>0</v>
      </c>
      <c r="E77" s="220">
        <f ca="1">SUMIF(Activities!$C$7:$O$7, $E$2, Activities!C87:N87)</f>
        <v>0</v>
      </c>
      <c r="F77" s="220">
        <f ca="1">SUMIF(Activities!$C$7:$O$7, $F$2, Activities!C87:N87)</f>
        <v>0</v>
      </c>
      <c r="G77" s="220">
        <f ca="1">SUMIF(Activities!$C$7:$O$7, $G$2, Activities!C87:N87)</f>
        <v>0</v>
      </c>
      <c r="H77" s="220">
        <f ca="1">SUMIF(Activities!$C$7:$O$7, $H$2, Activities!C87:N87)</f>
        <v>0</v>
      </c>
      <c r="I77" s="220">
        <f ca="1">SUMIF(Activities!$C$7:$O$7, $I$2, Activities!C87:N87)</f>
        <v>0</v>
      </c>
      <c r="J77" s="220">
        <f ca="1">SUMIF(Activities!$C$7:$O$7, $J$2, Activities!C87:N87)</f>
        <v>0</v>
      </c>
      <c r="K77" s="220"/>
      <c r="N77" s="228"/>
      <c r="O77" s="228"/>
      <c r="P77" s="228"/>
      <c r="Q77" s="228"/>
      <c r="R77" s="228"/>
      <c r="S77" s="228"/>
      <c r="T77" s="229"/>
    </row>
    <row r="78" spans="1:20" x14ac:dyDescent="0.3">
      <c r="A78" s="232"/>
      <c r="B78" s="232"/>
      <c r="C78" s="211" t="str">
        <f>IF(Activities!O88 &lt;&gt; 0, PROPER(Activities!B88), "")</f>
        <v/>
      </c>
      <c r="D78" s="220">
        <f ca="1">SUMIF(Activities!$C$7:$O$7, $D$2, Activities!C88:N88)</f>
        <v>0</v>
      </c>
      <c r="E78" s="220">
        <f ca="1">SUMIF(Activities!$C$7:$O$7, $E$2, Activities!C88:N88)</f>
        <v>0</v>
      </c>
      <c r="F78" s="220">
        <f ca="1">SUMIF(Activities!$C$7:$O$7, $F$2, Activities!C88:N88)</f>
        <v>0</v>
      </c>
      <c r="G78" s="220">
        <f ca="1">SUMIF(Activities!$C$7:$O$7, $G$2, Activities!C88:N88)</f>
        <v>0</v>
      </c>
      <c r="H78" s="220">
        <f ca="1">SUMIF(Activities!$C$7:$O$7, $H$2, Activities!C88:N88)</f>
        <v>0</v>
      </c>
      <c r="I78" s="220">
        <f ca="1">SUMIF(Activities!$C$7:$O$7, $I$2, Activities!C88:N88)</f>
        <v>0</v>
      </c>
      <c r="J78" s="220">
        <f ca="1">SUMIF(Activities!$C$7:$O$7, $J$2, Activities!C88:N88)</f>
        <v>0</v>
      </c>
      <c r="K78" s="220"/>
      <c r="N78" s="228"/>
      <c r="O78" s="228"/>
      <c r="P78" s="228"/>
      <c r="Q78" s="228"/>
      <c r="R78" s="228"/>
      <c r="S78" s="228"/>
      <c r="T78" s="229"/>
    </row>
    <row r="79" spans="1:20" x14ac:dyDescent="0.3">
      <c r="A79" s="232"/>
      <c r="B79" s="232"/>
      <c r="C79" s="211" t="str">
        <f>IF(Activities!O89 &lt;&gt; 0, PROPER(Activities!B89), "")</f>
        <v/>
      </c>
      <c r="D79" s="220">
        <f ca="1">SUMIF(Activities!$C$7:$O$7, $D$2, Activities!C89:N89)</f>
        <v>0</v>
      </c>
      <c r="E79" s="220">
        <f ca="1">SUMIF(Activities!$C$7:$O$7, $E$2, Activities!C89:N89)</f>
        <v>0</v>
      </c>
      <c r="F79" s="220">
        <f ca="1">SUMIF(Activities!$C$7:$O$7, $F$2, Activities!C89:N89)</f>
        <v>0</v>
      </c>
      <c r="G79" s="220">
        <f ca="1">SUMIF(Activities!$C$7:$O$7, $G$2, Activities!C89:N89)</f>
        <v>0</v>
      </c>
      <c r="H79" s="220">
        <f ca="1">SUMIF(Activities!$C$7:$O$7, $H$2, Activities!C89:N89)</f>
        <v>0</v>
      </c>
      <c r="I79" s="220">
        <f ca="1">SUMIF(Activities!$C$7:$O$7, $I$2, Activities!C89:N89)</f>
        <v>0</v>
      </c>
      <c r="J79" s="220">
        <f ca="1">SUMIF(Activities!$C$7:$O$7, $J$2, Activities!C89:N89)</f>
        <v>0</v>
      </c>
      <c r="K79" s="220"/>
      <c r="N79" s="228"/>
      <c r="O79" s="228"/>
      <c r="P79" s="228"/>
      <c r="Q79" s="228"/>
      <c r="R79" s="228"/>
      <c r="S79" s="228"/>
      <c r="T79" s="229"/>
    </row>
    <row r="80" spans="1:20" x14ac:dyDescent="0.3">
      <c r="A80" s="232"/>
      <c r="B80" s="232"/>
      <c r="C80" s="211" t="str">
        <f>IF(Activities!O90 &lt;&gt; 0, PROPER(Activities!B90), "")</f>
        <v/>
      </c>
      <c r="D80" s="220">
        <f ca="1">SUMIF(Activities!$C$7:$O$7, $D$2, Activities!C90:N90)</f>
        <v>0</v>
      </c>
      <c r="E80" s="220">
        <f ca="1">SUMIF(Activities!$C$7:$O$7, $E$2, Activities!C90:N90)</f>
        <v>0</v>
      </c>
      <c r="F80" s="220">
        <f ca="1">SUMIF(Activities!$C$7:$O$7, $F$2, Activities!C90:N90)</f>
        <v>0</v>
      </c>
      <c r="G80" s="220">
        <f ca="1">SUMIF(Activities!$C$7:$O$7, $G$2, Activities!C90:N90)</f>
        <v>0</v>
      </c>
      <c r="H80" s="220">
        <f ca="1">SUMIF(Activities!$C$7:$O$7, $H$2, Activities!C90:N90)</f>
        <v>0</v>
      </c>
      <c r="I80" s="220">
        <f ca="1">SUMIF(Activities!$C$7:$O$7, $I$2, Activities!C90:N90)</f>
        <v>0</v>
      </c>
      <c r="J80" s="220">
        <f ca="1">SUMIF(Activities!$C$7:$O$7, $J$2, Activities!C90:N90)</f>
        <v>0</v>
      </c>
      <c r="K80" s="220"/>
      <c r="N80" s="228"/>
      <c r="O80" s="228"/>
      <c r="P80" s="228"/>
      <c r="Q80" s="228"/>
      <c r="R80" s="228"/>
      <c r="S80" s="228"/>
      <c r="T80" s="229"/>
    </row>
    <row r="81" spans="1:20" x14ac:dyDescent="0.3">
      <c r="A81" s="232"/>
      <c r="B81" s="232"/>
      <c r="C81" s="211" t="str">
        <f>IF(Activities!O91 &lt;&gt; 0, PROPER(Activities!B91), "")</f>
        <v/>
      </c>
      <c r="D81" s="220">
        <f ca="1">SUMIF(Activities!$C$7:$O$7, $D$2, Activities!C91:N91)</f>
        <v>0</v>
      </c>
      <c r="E81" s="220">
        <f ca="1">SUMIF(Activities!$C$7:$O$7, $E$2, Activities!C91:N91)</f>
        <v>0</v>
      </c>
      <c r="F81" s="220">
        <f ca="1">SUMIF(Activities!$C$7:$O$7, $F$2, Activities!C91:N91)</f>
        <v>0</v>
      </c>
      <c r="G81" s="220">
        <f ca="1">SUMIF(Activities!$C$7:$O$7, $G$2, Activities!C91:N91)</f>
        <v>0</v>
      </c>
      <c r="H81" s="220">
        <f ca="1">SUMIF(Activities!$C$7:$O$7, $H$2, Activities!C91:N91)</f>
        <v>0</v>
      </c>
      <c r="I81" s="220">
        <f ca="1">SUMIF(Activities!$C$7:$O$7, $I$2, Activities!C91:N91)</f>
        <v>0</v>
      </c>
      <c r="J81" s="220">
        <f ca="1">SUMIF(Activities!$C$7:$O$7, $J$2, Activities!C91:N91)</f>
        <v>0</v>
      </c>
      <c r="K81" s="220"/>
      <c r="N81" s="228"/>
      <c r="O81" s="228"/>
      <c r="P81" s="228"/>
      <c r="Q81" s="228"/>
      <c r="R81" s="228"/>
      <c r="S81" s="228"/>
      <c r="T81" s="229"/>
    </row>
    <row r="82" spans="1:20" x14ac:dyDescent="0.3">
      <c r="A82" s="232"/>
      <c r="B82" s="232"/>
      <c r="C82" s="211" t="str">
        <f>IF(Activities!O92 &lt;&gt; 0, PROPER(Activities!B92), "")</f>
        <v/>
      </c>
      <c r="D82" s="220">
        <f ca="1">SUMIF(Activities!$C$7:$O$7, $D$2, Activities!C92:N92)</f>
        <v>0</v>
      </c>
      <c r="E82" s="220">
        <f ca="1">SUMIF(Activities!$C$7:$O$7, $E$2, Activities!C92:N92)</f>
        <v>0</v>
      </c>
      <c r="F82" s="220">
        <f ca="1">SUMIF(Activities!$C$7:$O$7, $F$2, Activities!C92:N92)</f>
        <v>0</v>
      </c>
      <c r="G82" s="220">
        <f ca="1">SUMIF(Activities!$C$7:$O$7, $G$2, Activities!C92:N92)</f>
        <v>0</v>
      </c>
      <c r="H82" s="220">
        <f ca="1">SUMIF(Activities!$C$7:$O$7, $H$2, Activities!C92:N92)</f>
        <v>0</v>
      </c>
      <c r="I82" s="220">
        <f ca="1">SUMIF(Activities!$C$7:$O$7, $I$2, Activities!C92:N92)</f>
        <v>0</v>
      </c>
      <c r="J82" s="220">
        <f ca="1">SUMIF(Activities!$C$7:$O$7, $J$2, Activities!C92:N92)</f>
        <v>0</v>
      </c>
      <c r="K82" s="220"/>
      <c r="N82" s="228"/>
      <c r="O82" s="228"/>
      <c r="P82" s="228"/>
      <c r="Q82" s="228"/>
      <c r="R82" s="228"/>
      <c r="S82" s="228"/>
      <c r="T82" s="229"/>
    </row>
    <row r="83" spans="1:20" x14ac:dyDescent="0.3">
      <c r="A83" s="232"/>
      <c r="B83" s="232"/>
      <c r="C83" s="211" t="str">
        <f>IF(Activities!O93 &lt;&gt; 0, PROPER(Activities!B93), "")</f>
        <v/>
      </c>
      <c r="D83" s="220">
        <f ca="1">SUMIF(Activities!$C$7:$O$7, $D$2, Activities!C93:N93)</f>
        <v>0</v>
      </c>
      <c r="E83" s="220">
        <f ca="1">SUMIF(Activities!$C$7:$O$7, $E$2, Activities!C93:N93)</f>
        <v>0</v>
      </c>
      <c r="F83" s="220">
        <f ca="1">SUMIF(Activities!$C$7:$O$7, $F$2, Activities!C93:N93)</f>
        <v>0</v>
      </c>
      <c r="G83" s="220">
        <f ca="1">SUMIF(Activities!$C$7:$O$7, $G$2, Activities!C93:N93)</f>
        <v>0</v>
      </c>
      <c r="H83" s="220">
        <f ca="1">SUMIF(Activities!$C$7:$O$7, $H$2, Activities!C93:N93)</f>
        <v>0</v>
      </c>
      <c r="I83" s="220">
        <f ca="1">SUMIF(Activities!$C$7:$O$7, $I$2, Activities!C93:N93)</f>
        <v>0</v>
      </c>
      <c r="J83" s="220">
        <f ca="1">SUMIF(Activities!$C$7:$O$7, $J$2, Activities!C93:N93)</f>
        <v>0</v>
      </c>
      <c r="K83" s="220"/>
      <c r="N83" s="228"/>
      <c r="O83" s="228"/>
      <c r="P83" s="228"/>
      <c r="Q83" s="228"/>
      <c r="R83" s="228"/>
      <c r="S83" s="228"/>
      <c r="T83" s="229"/>
    </row>
    <row r="84" spans="1:20" x14ac:dyDescent="0.3">
      <c r="A84" s="232"/>
      <c r="B84" s="232"/>
      <c r="C84" s="211" t="str">
        <f>IF(Activities!O94 &lt;&gt; 0, PROPER(Activities!B94), "")</f>
        <v/>
      </c>
      <c r="D84" s="220">
        <f ca="1">SUMIF(Activities!$C$7:$O$7, $D$2, Activities!C94:N94)</f>
        <v>0</v>
      </c>
      <c r="E84" s="220">
        <f ca="1">SUMIF(Activities!$C$7:$O$7, $E$2, Activities!C94:N94)</f>
        <v>0</v>
      </c>
      <c r="F84" s="220">
        <f ca="1">SUMIF(Activities!$C$7:$O$7, $F$2, Activities!C94:N94)</f>
        <v>0</v>
      </c>
      <c r="G84" s="220">
        <f ca="1">SUMIF(Activities!$C$7:$O$7, $G$2, Activities!C94:N94)</f>
        <v>0</v>
      </c>
      <c r="H84" s="220">
        <f ca="1">SUMIF(Activities!$C$7:$O$7, $H$2, Activities!C94:N94)</f>
        <v>0</v>
      </c>
      <c r="I84" s="220">
        <f ca="1">SUMIF(Activities!$C$7:$O$7, $I$2, Activities!C94:N94)</f>
        <v>0</v>
      </c>
      <c r="J84" s="220">
        <f ca="1">SUMIF(Activities!$C$7:$O$7, $J$2, Activities!C94:N94)</f>
        <v>0</v>
      </c>
      <c r="K84" s="220"/>
      <c r="N84" s="228"/>
      <c r="O84" s="228"/>
      <c r="P84" s="228"/>
      <c r="Q84" s="228"/>
      <c r="R84" s="228"/>
      <c r="S84" s="228"/>
      <c r="T84" s="229"/>
    </row>
    <row r="85" spans="1:20" x14ac:dyDescent="0.3">
      <c r="A85" s="232"/>
      <c r="B85" s="232"/>
      <c r="C85" s="211" t="str">
        <f>IF(Activities!O95 &lt;&gt; 0, PROPER(Activities!B95), "")</f>
        <v/>
      </c>
      <c r="D85" s="220">
        <f ca="1">SUMIF(Activities!$C$7:$O$7, $D$2, Activities!C95:N95)</f>
        <v>0</v>
      </c>
      <c r="E85" s="220">
        <f ca="1">SUMIF(Activities!$C$7:$O$7, $E$2, Activities!C95:N95)</f>
        <v>0</v>
      </c>
      <c r="F85" s="220">
        <f ca="1">SUMIF(Activities!$C$7:$O$7, $F$2, Activities!C95:N95)</f>
        <v>0</v>
      </c>
      <c r="G85" s="220">
        <f ca="1">SUMIF(Activities!$C$7:$O$7, $G$2, Activities!C95:N95)</f>
        <v>0</v>
      </c>
      <c r="H85" s="220">
        <f ca="1">SUMIF(Activities!$C$7:$O$7, $H$2, Activities!C95:N95)</f>
        <v>0</v>
      </c>
      <c r="I85" s="220">
        <f ca="1">SUMIF(Activities!$C$7:$O$7, $I$2, Activities!C95:N95)</f>
        <v>0</v>
      </c>
      <c r="J85" s="220">
        <f ca="1">SUMIF(Activities!$C$7:$O$7, $J$2, Activities!C95:N95)</f>
        <v>0</v>
      </c>
      <c r="K85" s="220"/>
      <c r="N85" s="228"/>
      <c r="O85" s="228"/>
      <c r="P85" s="228"/>
      <c r="Q85" s="228"/>
      <c r="R85" s="228"/>
      <c r="S85" s="228"/>
      <c r="T85" s="229"/>
    </row>
    <row r="86" spans="1:20" x14ac:dyDescent="0.3">
      <c r="A86" s="232"/>
      <c r="B86" s="232"/>
      <c r="C86" s="211" t="str">
        <f>IF(Activities!O96 &lt;&gt; 0, PROPER(Activities!B96), "")</f>
        <v/>
      </c>
      <c r="D86" s="220">
        <f ca="1">SUMIF(Activities!$C$7:$O$7, $D$2, Activities!C96:N96)</f>
        <v>0</v>
      </c>
      <c r="E86" s="220">
        <f ca="1">SUMIF(Activities!$C$7:$O$7, $E$2, Activities!C96:N96)</f>
        <v>0</v>
      </c>
      <c r="F86" s="220">
        <f ca="1">SUMIF(Activities!$C$7:$O$7, $F$2, Activities!C96:N96)</f>
        <v>0</v>
      </c>
      <c r="G86" s="220">
        <f ca="1">SUMIF(Activities!$C$7:$O$7, $G$2, Activities!C96:N96)</f>
        <v>0</v>
      </c>
      <c r="H86" s="220">
        <f ca="1">SUMIF(Activities!$C$7:$O$7, $H$2, Activities!C96:N96)</f>
        <v>0</v>
      </c>
      <c r="I86" s="220">
        <f ca="1">SUMIF(Activities!$C$7:$O$7, $I$2, Activities!C96:N96)</f>
        <v>0</v>
      </c>
      <c r="J86" s="220">
        <f ca="1">SUMIF(Activities!$C$7:$O$7, $J$2, Activities!C96:N96)</f>
        <v>0</v>
      </c>
      <c r="K86" s="220"/>
      <c r="N86" s="228"/>
      <c r="O86" s="228"/>
      <c r="P86" s="228"/>
      <c r="Q86" s="228"/>
      <c r="R86" s="228"/>
      <c r="S86" s="228"/>
      <c r="T86" s="229"/>
    </row>
    <row r="87" spans="1:20" x14ac:dyDescent="0.3">
      <c r="A87" s="232"/>
      <c r="B87" s="232"/>
      <c r="C87" s="211" t="str">
        <f>IF(Activities!O97 &lt;&gt; 0, PROPER(Activities!B97), "")</f>
        <v/>
      </c>
      <c r="D87" s="220">
        <f ca="1">SUMIF(Activities!$C$7:$O$7, $D$2, Activities!C97:N97)</f>
        <v>0</v>
      </c>
      <c r="E87" s="220">
        <f ca="1">SUMIF(Activities!$C$7:$O$7, $E$2, Activities!C97:N97)</f>
        <v>0</v>
      </c>
      <c r="F87" s="220">
        <f ca="1">SUMIF(Activities!$C$7:$O$7, $F$2, Activities!C97:N97)</f>
        <v>0</v>
      </c>
      <c r="G87" s="220">
        <f ca="1">SUMIF(Activities!$C$7:$O$7, $G$2, Activities!C97:N97)</f>
        <v>0</v>
      </c>
      <c r="H87" s="220">
        <f ca="1">SUMIF(Activities!$C$7:$O$7, $H$2, Activities!C97:N97)</f>
        <v>0</v>
      </c>
      <c r="I87" s="220">
        <f ca="1">SUMIF(Activities!$C$7:$O$7, $I$2, Activities!C97:N97)</f>
        <v>0</v>
      </c>
      <c r="J87" s="220">
        <f ca="1">SUMIF(Activities!$C$7:$O$7, $J$2, Activities!C97:N97)</f>
        <v>0</v>
      </c>
      <c r="K87" s="220"/>
      <c r="N87" s="228"/>
      <c r="O87" s="228"/>
      <c r="P87" s="228"/>
      <c r="Q87" s="228"/>
      <c r="R87" s="228"/>
      <c r="S87" s="228"/>
      <c r="T87" s="229"/>
    </row>
    <row r="88" spans="1:20" x14ac:dyDescent="0.3">
      <c r="A88" s="232"/>
      <c r="B88" s="232"/>
      <c r="C88" s="211" t="str">
        <f>IF(Activities!O98 &lt;&gt; 0, PROPER(Activities!B98), "")</f>
        <v>-</v>
      </c>
      <c r="D88" s="220">
        <f ca="1">SUMIF(Activities!$C$7:$O$7, $D$2, Activities!C98:N98)</f>
        <v>0</v>
      </c>
      <c r="E88" s="220">
        <f ca="1">SUMIF(Activities!$C$7:$O$7, $E$2, Activities!C98:N98)</f>
        <v>0</v>
      </c>
      <c r="F88" s="220">
        <f ca="1">SUMIF(Activities!$C$7:$O$7, $F$2, Activities!C98:N98)</f>
        <v>0</v>
      </c>
      <c r="G88" s="220">
        <f ca="1">SUMIF(Activities!$C$7:$O$7, $G$2, Activities!C98:N98)</f>
        <v>0</v>
      </c>
      <c r="H88" s="220">
        <f ca="1">SUMIF(Activities!$C$7:$O$7, $H$2, Activities!C98:N98)</f>
        <v>0</v>
      </c>
      <c r="I88" s="220">
        <f ca="1">SUMIF(Activities!$C$7:$O$7, $I$2, Activities!C98:N98)</f>
        <v>0</v>
      </c>
      <c r="J88" s="220">
        <f ca="1">SUMIF(Activities!$C$7:$O$7, $J$2, Activities!C98:N98)</f>
        <v>0</v>
      </c>
      <c r="K88" s="220"/>
      <c r="N88" s="228"/>
      <c r="O88" s="228"/>
      <c r="P88" s="228"/>
      <c r="Q88" s="228"/>
      <c r="R88" s="228"/>
      <c r="S88" s="228"/>
      <c r="T88" s="229"/>
    </row>
    <row r="89" spans="1:20" x14ac:dyDescent="0.3">
      <c r="A89" s="232"/>
      <c r="B89" s="232"/>
      <c r="C89" s="211" t="str">
        <f>IF(Activities!O99 &lt;&gt; 0, PROPER(Activities!B99), "")</f>
        <v/>
      </c>
      <c r="D89" s="220">
        <f ca="1">SUMIF(Activities!$C$7:$O$7, $D$2, Activities!C99:N99)</f>
        <v>0</v>
      </c>
      <c r="E89" s="220">
        <f ca="1">SUMIF(Activities!$C$7:$O$7, $E$2, Activities!C99:N99)</f>
        <v>0</v>
      </c>
      <c r="F89" s="220">
        <f ca="1">SUMIF(Activities!$C$7:$O$7, $F$2, Activities!C99:N99)</f>
        <v>0</v>
      </c>
      <c r="G89" s="220">
        <f ca="1">SUMIF(Activities!$C$7:$O$7, $G$2, Activities!C99:N99)</f>
        <v>0</v>
      </c>
      <c r="H89" s="220">
        <f ca="1">SUMIF(Activities!$C$7:$O$7, $H$2, Activities!C99:N99)</f>
        <v>0</v>
      </c>
      <c r="I89" s="220">
        <f ca="1">SUMIF(Activities!$C$7:$O$7, $I$2, Activities!C99:N99)</f>
        <v>0</v>
      </c>
      <c r="J89" s="220">
        <f ca="1">SUMIF(Activities!$C$7:$O$7, $J$2, Activities!C99:N99)</f>
        <v>0</v>
      </c>
      <c r="K89" s="220"/>
      <c r="N89" s="228"/>
      <c r="O89" s="228"/>
      <c r="P89" s="228"/>
      <c r="Q89" s="228"/>
      <c r="R89" s="228"/>
      <c r="S89" s="228"/>
      <c r="T89" s="229"/>
    </row>
    <row r="90" spans="1:20" x14ac:dyDescent="0.3">
      <c r="A90" s="232"/>
      <c r="B90" s="232"/>
      <c r="C90" s="211" t="str">
        <f>IF(Activities!O100 &lt;&gt; 0, PROPER(Activities!B100), "")</f>
        <v/>
      </c>
      <c r="D90" s="220">
        <f ca="1">SUMIF(Activities!$C$7:$O$7, $D$2, Activities!C100:N100)</f>
        <v>0</v>
      </c>
      <c r="E90" s="220">
        <f ca="1">SUMIF(Activities!$C$7:$O$7, $E$2, Activities!C100:N100)</f>
        <v>0</v>
      </c>
      <c r="F90" s="220">
        <f ca="1">SUMIF(Activities!$C$7:$O$7, $F$2, Activities!C100:N100)</f>
        <v>0</v>
      </c>
      <c r="G90" s="220">
        <f ca="1">SUMIF(Activities!$C$7:$O$7, $G$2, Activities!C100:N100)</f>
        <v>0</v>
      </c>
      <c r="H90" s="220">
        <f ca="1">SUMIF(Activities!$C$7:$O$7, $H$2, Activities!C100:N100)</f>
        <v>0</v>
      </c>
      <c r="I90" s="220">
        <f ca="1">SUMIF(Activities!$C$7:$O$7, $I$2, Activities!C100:N100)</f>
        <v>0</v>
      </c>
      <c r="J90" s="220">
        <f ca="1">SUMIF(Activities!$C$7:$O$7, $J$2, Activities!C100:N100)</f>
        <v>0</v>
      </c>
      <c r="K90" s="220"/>
      <c r="N90" s="228"/>
      <c r="O90" s="228"/>
      <c r="P90" s="228"/>
      <c r="Q90" s="228"/>
      <c r="R90" s="228"/>
      <c r="S90" s="228"/>
      <c r="T90" s="229"/>
    </row>
    <row r="91" spans="1:20" x14ac:dyDescent="0.3">
      <c r="A91" s="232"/>
      <c r="B91" s="232"/>
      <c r="C91" s="211" t="str">
        <f>IF(Activities!O101 &lt;&gt; 0, PROPER(Activities!B101), "")</f>
        <v/>
      </c>
      <c r="D91" s="220">
        <f ca="1">SUMIF(Activities!$C$7:$O$7, $D$2, Activities!C101:N101)</f>
        <v>0</v>
      </c>
      <c r="E91" s="220">
        <f ca="1">SUMIF(Activities!$C$7:$O$7, $E$2, Activities!C101:N101)</f>
        <v>0</v>
      </c>
      <c r="F91" s="220">
        <f ca="1">SUMIF(Activities!$C$7:$O$7, $F$2, Activities!C101:N101)</f>
        <v>0</v>
      </c>
      <c r="G91" s="220">
        <f ca="1">SUMIF(Activities!$C$7:$O$7, $G$2, Activities!C101:N101)</f>
        <v>0</v>
      </c>
      <c r="H91" s="220">
        <f ca="1">SUMIF(Activities!$C$7:$O$7, $H$2, Activities!C101:N101)</f>
        <v>0</v>
      </c>
      <c r="I91" s="220">
        <f ca="1">SUMIF(Activities!$C$7:$O$7, $I$2, Activities!C101:N101)</f>
        <v>0</v>
      </c>
      <c r="J91" s="220">
        <f ca="1">SUMIF(Activities!$C$7:$O$7, $J$2, Activities!C101:N101)</f>
        <v>0</v>
      </c>
      <c r="K91" s="220"/>
      <c r="N91" s="228"/>
      <c r="O91" s="228"/>
      <c r="P91" s="228"/>
      <c r="Q91" s="228"/>
      <c r="R91" s="228"/>
      <c r="S91" s="228"/>
      <c r="T91" s="229"/>
    </row>
    <row r="92" spans="1:20" x14ac:dyDescent="0.3">
      <c r="A92" s="232"/>
      <c r="B92" s="232"/>
      <c r="C92" s="211" t="str">
        <f>IF(Activities!O102 &lt;&gt; 0, PROPER(Activities!B102), "")</f>
        <v/>
      </c>
      <c r="D92" s="220">
        <f ca="1">SUMIF(Activities!$C$7:$O$7, $D$2, Activities!C102:N102)</f>
        <v>0</v>
      </c>
      <c r="E92" s="220">
        <f ca="1">SUMIF(Activities!$C$7:$O$7, $E$2, Activities!C102:N102)</f>
        <v>0</v>
      </c>
      <c r="F92" s="220">
        <f ca="1">SUMIF(Activities!$C$7:$O$7, $F$2, Activities!C102:N102)</f>
        <v>0</v>
      </c>
      <c r="G92" s="220">
        <f ca="1">SUMIF(Activities!$C$7:$O$7, $G$2, Activities!C102:N102)</f>
        <v>0</v>
      </c>
      <c r="H92" s="220">
        <f ca="1">SUMIF(Activities!$C$7:$O$7, $H$2, Activities!C102:N102)</f>
        <v>0</v>
      </c>
      <c r="I92" s="220">
        <f ca="1">SUMIF(Activities!$C$7:$O$7, $I$2, Activities!C102:N102)</f>
        <v>0</v>
      </c>
      <c r="J92" s="220">
        <f ca="1">SUMIF(Activities!$C$7:$O$7, $J$2, Activities!C102:N102)</f>
        <v>0</v>
      </c>
      <c r="K92" s="220"/>
      <c r="N92" s="228"/>
      <c r="O92" s="228"/>
      <c r="P92" s="228"/>
      <c r="Q92" s="228"/>
      <c r="R92" s="228"/>
      <c r="S92" s="228"/>
      <c r="T92" s="229"/>
    </row>
    <row r="93" spans="1:20" x14ac:dyDescent="0.3">
      <c r="A93" s="232"/>
      <c r="B93" s="232"/>
      <c r="C93" s="211" t="str">
        <f>IF(Activities!O103 &lt;&gt; 0, PROPER(Activities!B103), "")</f>
        <v/>
      </c>
      <c r="D93" s="220">
        <f ca="1">SUMIF(Activities!$C$7:$O$7, $D$2, Activities!C103:N103)</f>
        <v>0</v>
      </c>
      <c r="E93" s="220">
        <f ca="1">SUMIF(Activities!$C$7:$O$7, $E$2, Activities!C103:N103)</f>
        <v>0</v>
      </c>
      <c r="F93" s="220">
        <f ca="1">SUMIF(Activities!$C$7:$O$7, $F$2, Activities!C103:N103)</f>
        <v>0</v>
      </c>
      <c r="G93" s="220">
        <f ca="1">SUMIF(Activities!$C$7:$O$7, $G$2, Activities!C103:N103)</f>
        <v>0</v>
      </c>
      <c r="H93" s="220">
        <f ca="1">SUMIF(Activities!$C$7:$O$7, $H$2, Activities!C103:N103)</f>
        <v>0</v>
      </c>
      <c r="I93" s="220">
        <f ca="1">SUMIF(Activities!$C$7:$O$7, $I$2, Activities!C103:N103)</f>
        <v>0</v>
      </c>
      <c r="J93" s="220">
        <f ca="1">SUMIF(Activities!$C$7:$O$7, $J$2, Activities!C103:N103)</f>
        <v>0</v>
      </c>
      <c r="K93" s="220"/>
      <c r="N93" s="228"/>
      <c r="O93" s="228"/>
      <c r="P93" s="228"/>
      <c r="Q93" s="228"/>
      <c r="R93" s="228"/>
      <c r="S93" s="228"/>
      <c r="T93" s="229"/>
    </row>
    <row r="94" spans="1:20" x14ac:dyDescent="0.3">
      <c r="A94" s="232"/>
      <c r="B94" s="232"/>
      <c r="C94" s="211" t="str">
        <f>IF(Activities!O104 &lt;&gt; 0, PROPER(Activities!B104), "")</f>
        <v/>
      </c>
      <c r="D94" s="220">
        <f ca="1">SUMIF(Activities!$C$7:$O$7, $D$2, Activities!C104:N104)</f>
        <v>0</v>
      </c>
      <c r="E94" s="220">
        <f ca="1">SUMIF(Activities!$C$7:$O$7, $E$2, Activities!C104:N104)</f>
        <v>0</v>
      </c>
      <c r="F94" s="220">
        <f ca="1">SUMIF(Activities!$C$7:$O$7, $F$2, Activities!C104:N104)</f>
        <v>0</v>
      </c>
      <c r="G94" s="220">
        <f ca="1">SUMIF(Activities!$C$7:$O$7, $G$2, Activities!C104:N104)</f>
        <v>0</v>
      </c>
      <c r="H94" s="220">
        <f ca="1">SUMIF(Activities!$C$7:$O$7, $H$2, Activities!C104:N104)</f>
        <v>0</v>
      </c>
      <c r="I94" s="220">
        <f ca="1">SUMIF(Activities!$C$7:$O$7, $I$2, Activities!C104:N104)</f>
        <v>0</v>
      </c>
      <c r="J94" s="220">
        <f ca="1">SUMIF(Activities!$C$7:$O$7, $J$2, Activities!C104:N104)</f>
        <v>0</v>
      </c>
      <c r="K94" s="220"/>
      <c r="N94" s="228"/>
      <c r="O94" s="228"/>
      <c r="P94" s="228"/>
      <c r="Q94" s="228"/>
      <c r="R94" s="228"/>
      <c r="S94" s="228"/>
      <c r="T94" s="229"/>
    </row>
    <row r="95" spans="1:20" x14ac:dyDescent="0.3">
      <c r="A95" s="232"/>
      <c r="B95" s="232"/>
      <c r="C95" s="211" t="str">
        <f>IF(Activities!O105 &lt;&gt; 0, PROPER(Activities!B105), "")</f>
        <v>-</v>
      </c>
      <c r="D95" s="220">
        <f ca="1">SUMIF(Activities!$C$7:$O$7, $D$2, Activities!C105:N105)</f>
        <v>0</v>
      </c>
      <c r="E95" s="220">
        <f ca="1">SUMIF(Activities!$C$7:$O$7, $E$2, Activities!C105:N105)</f>
        <v>0</v>
      </c>
      <c r="F95" s="220">
        <f ca="1">SUMIF(Activities!$C$7:$O$7, $F$2, Activities!C105:N105)</f>
        <v>0</v>
      </c>
      <c r="G95" s="220">
        <f ca="1">SUMIF(Activities!$C$7:$O$7, $G$2, Activities!C105:N105)</f>
        <v>0</v>
      </c>
      <c r="H95" s="220">
        <f ca="1">SUMIF(Activities!$C$7:$O$7, $H$2, Activities!C105:N105)</f>
        <v>0</v>
      </c>
      <c r="I95" s="220">
        <f ca="1">SUMIF(Activities!$C$7:$O$7, $I$2, Activities!C105:N105)</f>
        <v>0</v>
      </c>
      <c r="J95" s="220">
        <f ca="1">SUMIF(Activities!$C$7:$O$7, $J$2, Activities!C105:N105)</f>
        <v>0</v>
      </c>
      <c r="K95" s="220"/>
      <c r="N95" s="228"/>
      <c r="O95" s="228"/>
      <c r="P95" s="228"/>
      <c r="Q95" s="228"/>
      <c r="R95" s="228"/>
      <c r="S95" s="228"/>
      <c r="T95" s="229"/>
    </row>
    <row r="96" spans="1:20" x14ac:dyDescent="0.3">
      <c r="A96" s="232"/>
      <c r="B96" s="232"/>
      <c r="C96" s="211" t="str">
        <f>IF(Activities!O106 &lt;&gt; 0, PROPER(Activities!B106), "")</f>
        <v/>
      </c>
      <c r="D96" s="220">
        <f ca="1">SUMIF(Activities!$C$7:$O$7, $D$2, Activities!C106:N106)</f>
        <v>0</v>
      </c>
      <c r="E96" s="220">
        <f ca="1">SUMIF(Activities!$C$7:$O$7, $E$2, Activities!C106:N106)</f>
        <v>0</v>
      </c>
      <c r="F96" s="220">
        <f ca="1">SUMIF(Activities!$C$7:$O$7, $F$2, Activities!C106:N106)</f>
        <v>0</v>
      </c>
      <c r="G96" s="220">
        <f ca="1">SUMIF(Activities!$C$7:$O$7, $G$2, Activities!C106:N106)</f>
        <v>0</v>
      </c>
      <c r="H96" s="220">
        <f ca="1">SUMIF(Activities!$C$7:$O$7, $H$2, Activities!C106:N106)</f>
        <v>0</v>
      </c>
      <c r="I96" s="220">
        <f ca="1">SUMIF(Activities!$C$7:$O$7, $I$2, Activities!C106:N106)</f>
        <v>0</v>
      </c>
      <c r="J96" s="220">
        <f ca="1">SUMIF(Activities!$C$7:$O$7, $J$2, Activities!C106:N106)</f>
        <v>0</v>
      </c>
      <c r="K96" s="220"/>
      <c r="N96" s="228"/>
      <c r="O96" s="228"/>
      <c r="P96" s="228"/>
      <c r="Q96" s="228"/>
      <c r="R96" s="228"/>
      <c r="S96" s="228"/>
      <c r="T96" s="229"/>
    </row>
    <row r="97" spans="1:20" x14ac:dyDescent="0.3">
      <c r="A97" s="232"/>
      <c r="B97" s="232"/>
      <c r="C97" s="211" t="str">
        <f>IF(Activities!O107 &lt;&gt; 0, PROPER(Activities!B107), "")</f>
        <v/>
      </c>
      <c r="D97" s="220">
        <f ca="1">SUMIF(Activities!$C$7:$O$7, $D$2, Activities!C107:N107)</f>
        <v>0</v>
      </c>
      <c r="E97" s="220">
        <f ca="1">SUMIF(Activities!$C$7:$O$7, $E$2, Activities!C107:N107)</f>
        <v>0</v>
      </c>
      <c r="F97" s="220">
        <f ca="1">SUMIF(Activities!$C$7:$O$7, $F$2, Activities!C107:N107)</f>
        <v>0</v>
      </c>
      <c r="G97" s="220">
        <f ca="1">SUMIF(Activities!$C$7:$O$7, $G$2, Activities!C107:N107)</f>
        <v>0</v>
      </c>
      <c r="H97" s="220">
        <f ca="1">SUMIF(Activities!$C$7:$O$7, $H$2, Activities!C107:N107)</f>
        <v>0</v>
      </c>
      <c r="I97" s="220">
        <f ca="1">SUMIF(Activities!$C$7:$O$7, $I$2, Activities!C107:N107)</f>
        <v>0</v>
      </c>
      <c r="J97" s="220">
        <f ca="1">SUMIF(Activities!$C$7:$O$7, $J$2, Activities!C107:N107)</f>
        <v>0</v>
      </c>
      <c r="K97" s="220"/>
      <c r="N97" s="228"/>
      <c r="O97" s="228"/>
      <c r="P97" s="228"/>
      <c r="Q97" s="228"/>
      <c r="R97" s="228"/>
      <c r="S97" s="228"/>
      <c r="T97" s="229"/>
    </row>
    <row r="98" spans="1:20" x14ac:dyDescent="0.3">
      <c r="A98" s="232"/>
      <c r="B98" s="232"/>
      <c r="C98" s="211" t="str">
        <f>IF(Activities!O108 &lt;&gt; 0, PROPER(Activities!B108), "")</f>
        <v/>
      </c>
      <c r="D98" s="220">
        <f ca="1">SUMIF(Activities!$C$7:$O$7, $D$2, Activities!C108:N108)</f>
        <v>0</v>
      </c>
      <c r="E98" s="220">
        <f ca="1">SUMIF(Activities!$C$7:$O$7, $E$2, Activities!C108:N108)</f>
        <v>0</v>
      </c>
      <c r="F98" s="220">
        <f ca="1">SUMIF(Activities!$C$7:$O$7, $F$2, Activities!C108:N108)</f>
        <v>0</v>
      </c>
      <c r="G98" s="220">
        <f ca="1">SUMIF(Activities!$C$7:$O$7, $G$2, Activities!C108:N108)</f>
        <v>0</v>
      </c>
      <c r="H98" s="220">
        <f ca="1">SUMIF(Activities!$C$7:$O$7, $H$2, Activities!C108:N108)</f>
        <v>0</v>
      </c>
      <c r="I98" s="220">
        <f ca="1">SUMIF(Activities!$C$7:$O$7, $I$2, Activities!C108:N108)</f>
        <v>0</v>
      </c>
      <c r="J98" s="220">
        <f ca="1">SUMIF(Activities!$C$7:$O$7, $J$2, Activities!C108:N108)</f>
        <v>0</v>
      </c>
      <c r="K98" s="220"/>
      <c r="N98" s="228"/>
      <c r="O98" s="228"/>
      <c r="P98" s="228"/>
      <c r="Q98" s="228"/>
      <c r="R98" s="228"/>
      <c r="S98" s="228"/>
      <c r="T98" s="229"/>
    </row>
    <row r="99" spans="1:20" x14ac:dyDescent="0.3">
      <c r="A99" s="232"/>
      <c r="B99" s="232"/>
      <c r="C99" s="211" t="str">
        <f>IF(Activities!O109 &lt;&gt; 0, PROPER(Activities!B109), "")</f>
        <v/>
      </c>
      <c r="D99" s="220">
        <f ca="1">SUMIF(Activities!$C$7:$O$7, $D$2, Activities!C109:N109)</f>
        <v>0</v>
      </c>
      <c r="E99" s="220">
        <f ca="1">SUMIF(Activities!$C$7:$O$7, $E$2, Activities!C109:N109)</f>
        <v>0</v>
      </c>
      <c r="F99" s="220">
        <f ca="1">SUMIF(Activities!$C$7:$O$7, $F$2, Activities!C109:N109)</f>
        <v>0</v>
      </c>
      <c r="G99" s="220">
        <f ca="1">SUMIF(Activities!$C$7:$O$7, $G$2, Activities!C109:N109)</f>
        <v>0</v>
      </c>
      <c r="H99" s="220">
        <f ca="1">SUMIF(Activities!$C$7:$O$7, $H$2, Activities!C109:N109)</f>
        <v>0</v>
      </c>
      <c r="I99" s="220">
        <f ca="1">SUMIF(Activities!$C$7:$O$7, $I$2, Activities!C109:N109)</f>
        <v>0</v>
      </c>
      <c r="J99" s="220">
        <f ca="1">SUMIF(Activities!$C$7:$O$7, $J$2, Activities!C109:N109)</f>
        <v>0</v>
      </c>
      <c r="K99" s="220"/>
      <c r="N99" s="228"/>
      <c r="O99" s="228"/>
      <c r="P99" s="228"/>
      <c r="Q99" s="228"/>
      <c r="R99" s="228"/>
      <c r="S99" s="228"/>
      <c r="T99" s="229"/>
    </row>
    <row r="100" spans="1:20" x14ac:dyDescent="0.3">
      <c r="A100" s="232"/>
      <c r="B100" s="232"/>
      <c r="C100" s="211" t="str">
        <f>IF(Activities!O110 &lt;&gt; 0, PROPER(Activities!B110), "")</f>
        <v/>
      </c>
      <c r="D100" s="220">
        <f ca="1">SUMIF(Activities!$C$7:$O$7, $D$2, Activities!C110:N110)</f>
        <v>0</v>
      </c>
      <c r="E100" s="220">
        <f ca="1">SUMIF(Activities!$C$7:$O$7, $E$2, Activities!C110:N110)</f>
        <v>0</v>
      </c>
      <c r="F100" s="220">
        <f ca="1">SUMIF(Activities!$C$7:$O$7, $F$2, Activities!C110:N110)</f>
        <v>0</v>
      </c>
      <c r="G100" s="220">
        <f ca="1">SUMIF(Activities!$C$7:$O$7, $G$2, Activities!C110:N110)</f>
        <v>0</v>
      </c>
      <c r="H100" s="220">
        <f ca="1">SUMIF(Activities!$C$7:$O$7, $H$2, Activities!C110:N110)</f>
        <v>0</v>
      </c>
      <c r="I100" s="220">
        <f ca="1">SUMIF(Activities!$C$7:$O$7, $I$2, Activities!C110:N110)</f>
        <v>0</v>
      </c>
      <c r="J100" s="220">
        <f ca="1">SUMIF(Activities!$C$7:$O$7, $J$2, Activities!C110:N110)</f>
        <v>0</v>
      </c>
      <c r="K100" s="220"/>
      <c r="N100" s="228"/>
      <c r="O100" s="228"/>
      <c r="P100" s="228"/>
      <c r="Q100" s="228"/>
      <c r="R100" s="228"/>
      <c r="S100" s="228"/>
      <c r="T100" s="229"/>
    </row>
    <row r="101" spans="1:20" x14ac:dyDescent="0.3">
      <c r="A101" s="232"/>
      <c r="B101" s="232"/>
      <c r="C101" s="211" t="str">
        <f>IF(Activities!O111 &lt;&gt; 0, PROPER(Activities!B111), "")</f>
        <v>-</v>
      </c>
      <c r="D101" s="220">
        <f ca="1">SUMIF(Activities!$C$7:$O$7, $D$2, Activities!C111:N111)</f>
        <v>0</v>
      </c>
      <c r="E101" s="220">
        <f ca="1">SUMIF(Activities!$C$7:$O$7, $E$2, Activities!C111:N111)</f>
        <v>0</v>
      </c>
      <c r="F101" s="220">
        <f ca="1">SUMIF(Activities!$C$7:$O$7, $F$2, Activities!C111:N111)</f>
        <v>0</v>
      </c>
      <c r="G101" s="220">
        <f ca="1">SUMIF(Activities!$C$7:$O$7, $G$2, Activities!C111:N111)</f>
        <v>0</v>
      </c>
      <c r="H101" s="220">
        <f ca="1">SUMIF(Activities!$C$7:$O$7, $H$2, Activities!C111:N111)</f>
        <v>0</v>
      </c>
      <c r="I101" s="220">
        <f ca="1">SUMIF(Activities!$C$7:$O$7, $I$2, Activities!C111:N111)</f>
        <v>0</v>
      </c>
      <c r="J101" s="220">
        <f ca="1">SUMIF(Activities!$C$7:$O$7, $J$2, Activities!C111:N111)</f>
        <v>0</v>
      </c>
      <c r="K101" s="220"/>
    </row>
    <row r="102" spans="1:20" x14ac:dyDescent="0.3">
      <c r="A102" s="232"/>
      <c r="B102" s="232"/>
      <c r="C102" s="211" t="str">
        <f>IF(Activities!O112 &lt;&gt; 0, PROPER(Activities!B112), "")</f>
        <v/>
      </c>
      <c r="D102" s="220">
        <f ca="1">SUMIF(Activities!$C$7:$O$7, $D$2, Activities!C112:N112)</f>
        <v>0</v>
      </c>
      <c r="E102" s="220">
        <f ca="1">SUMIF(Activities!$C$7:$O$7, $E$2, Activities!C112:N112)</f>
        <v>0</v>
      </c>
      <c r="F102" s="220">
        <f ca="1">SUMIF(Activities!$C$7:$O$7, $F$2, Activities!C112:N112)</f>
        <v>0</v>
      </c>
      <c r="G102" s="220">
        <f ca="1">SUMIF(Activities!$C$7:$O$7, $G$2, Activities!C112:N112)</f>
        <v>0</v>
      </c>
      <c r="H102" s="220">
        <f ca="1">SUMIF(Activities!$C$7:$O$7, $H$2, Activities!C112:N112)</f>
        <v>0</v>
      </c>
      <c r="I102" s="220">
        <f ca="1">SUMIF(Activities!$C$7:$O$7, $I$2, Activities!C112:N112)</f>
        <v>0</v>
      </c>
      <c r="J102" s="220">
        <f ca="1">SUMIF(Activities!$C$7:$O$7, $J$2, Activities!C112:N112)</f>
        <v>0</v>
      </c>
      <c r="K102" s="220"/>
    </row>
    <row r="103" spans="1:20" x14ac:dyDescent="0.3">
      <c r="A103" s="232"/>
      <c r="B103" s="232"/>
      <c r="C103" s="211" t="str">
        <f>IF(Activities!O113 &lt;&gt; 0, PROPER(Activities!B113), "")</f>
        <v/>
      </c>
      <c r="D103" s="220">
        <f ca="1">SUMIF(Activities!$C$7:$O$7, $D$2, Activities!C113:N113)</f>
        <v>0</v>
      </c>
      <c r="E103" s="220">
        <f ca="1">SUMIF(Activities!$C$7:$O$7, $E$2, Activities!C113:N113)</f>
        <v>0</v>
      </c>
      <c r="F103" s="220">
        <f ca="1">SUMIF(Activities!$C$7:$O$7, $F$2, Activities!C113:N113)</f>
        <v>0</v>
      </c>
      <c r="G103" s="220">
        <f ca="1">SUMIF(Activities!$C$7:$O$7, $G$2, Activities!C113:N113)</f>
        <v>0</v>
      </c>
      <c r="H103" s="220">
        <f ca="1">SUMIF(Activities!$C$7:$O$7, $H$2, Activities!C113:N113)</f>
        <v>0</v>
      </c>
      <c r="I103" s="220">
        <f ca="1">SUMIF(Activities!$C$7:$O$7, $I$2, Activities!C113:N113)</f>
        <v>0</v>
      </c>
      <c r="J103" s="220">
        <f ca="1">SUMIF(Activities!$C$7:$O$7, $J$2, Activities!C113:N113)</f>
        <v>0</v>
      </c>
      <c r="K103" s="220"/>
    </row>
    <row r="104" spans="1:20" x14ac:dyDescent="0.3">
      <c r="A104" s="232"/>
      <c r="B104" s="232"/>
      <c r="C104" s="211" t="str">
        <f>IF(Activities!O114 &lt;&gt; 0, PROPER(Activities!B114), "")</f>
        <v/>
      </c>
      <c r="D104" s="220">
        <f ca="1">SUMIF(Activities!$C$7:$O$7, $D$2, Activities!C114:N114)</f>
        <v>0</v>
      </c>
      <c r="E104" s="220">
        <f ca="1">SUMIF(Activities!$C$7:$O$7, $E$2, Activities!C114:N114)</f>
        <v>0</v>
      </c>
      <c r="F104" s="220">
        <f ca="1">SUMIF(Activities!$C$7:$O$7, $F$2, Activities!C114:N114)</f>
        <v>0</v>
      </c>
      <c r="G104" s="220">
        <f ca="1">SUMIF(Activities!$C$7:$O$7, $G$2, Activities!C114:N114)</f>
        <v>0</v>
      </c>
      <c r="H104" s="220">
        <f ca="1">SUMIF(Activities!$C$7:$O$7, $H$2, Activities!C114:N114)</f>
        <v>0</v>
      </c>
      <c r="I104" s="220">
        <f ca="1">SUMIF(Activities!$C$7:$O$7, $I$2, Activities!C114:N114)</f>
        <v>0</v>
      </c>
      <c r="J104" s="220">
        <f ca="1">SUMIF(Activities!$C$7:$O$7, $J$2, Activities!C114:N114)</f>
        <v>0</v>
      </c>
      <c r="K104" s="220"/>
    </row>
    <row r="105" spans="1:20" x14ac:dyDescent="0.3">
      <c r="A105" s="232"/>
      <c r="B105" s="232"/>
      <c r="C105" s="211" t="str">
        <f>IF(Activities!O115 &lt;&gt; 0, PROPER(Activities!B115), "")</f>
        <v/>
      </c>
      <c r="D105" s="220">
        <f ca="1">SUMIF(Activities!$C$7:$O$7, $D$2, Activities!C115:N115)</f>
        <v>0</v>
      </c>
      <c r="E105" s="220">
        <f ca="1">SUMIF(Activities!$C$7:$O$7, $E$2, Activities!C115:N115)</f>
        <v>0</v>
      </c>
      <c r="F105" s="220">
        <f ca="1">SUMIF(Activities!$C$7:$O$7, $F$2, Activities!C115:N115)</f>
        <v>0</v>
      </c>
      <c r="G105" s="220">
        <f ca="1">SUMIF(Activities!$C$7:$O$7, $G$2, Activities!C115:N115)</f>
        <v>0</v>
      </c>
      <c r="H105" s="220">
        <f ca="1">SUMIF(Activities!$C$7:$O$7, $H$2, Activities!C115:N115)</f>
        <v>0</v>
      </c>
      <c r="I105" s="220">
        <f ca="1">SUMIF(Activities!$C$7:$O$7, $I$2, Activities!C115:N115)</f>
        <v>0</v>
      </c>
      <c r="J105" s="220">
        <f ca="1">SUMIF(Activities!$C$7:$O$7, $J$2, Activities!C115:N115)</f>
        <v>0</v>
      </c>
      <c r="K105" s="220"/>
    </row>
    <row r="106" spans="1:20" x14ac:dyDescent="0.3">
      <c r="A106" s="232"/>
      <c r="B106" s="232"/>
      <c r="C106" s="211" t="str">
        <f>IF(Activities!O116 &lt;&gt; 0, PROPER(Activities!B116), "")</f>
        <v>-</v>
      </c>
      <c r="D106" s="220">
        <f ca="1">SUMIF(Activities!$C$7:$O$7, $D$2, Activities!C116:N116)</f>
        <v>0</v>
      </c>
      <c r="E106" s="220">
        <f ca="1">SUMIF(Activities!$C$7:$O$7, $E$2, Activities!C116:N116)</f>
        <v>0</v>
      </c>
      <c r="F106" s="220">
        <f ca="1">SUMIF(Activities!$C$7:$O$7, $F$2, Activities!C116:N116)</f>
        <v>0</v>
      </c>
      <c r="G106" s="220">
        <f ca="1">SUMIF(Activities!$C$7:$O$7, $G$2, Activities!C116:N116)</f>
        <v>0</v>
      </c>
      <c r="H106" s="220">
        <f ca="1">SUMIF(Activities!$C$7:$O$7, $H$2, Activities!C116:N116)</f>
        <v>0</v>
      </c>
      <c r="I106" s="220">
        <f ca="1">SUMIF(Activities!$C$7:$O$7, $I$2, Activities!C116:N116)</f>
        <v>0</v>
      </c>
      <c r="J106" s="220">
        <f ca="1">SUMIF(Activities!$C$7:$O$7, $J$2, Activities!C116:N116)</f>
        <v>0</v>
      </c>
      <c r="K106" s="220"/>
    </row>
    <row r="107" spans="1:20" x14ac:dyDescent="0.3">
      <c r="A107" s="232"/>
      <c r="B107" s="232"/>
      <c r="C107" s="211" t="str">
        <f>IF(Activities!O117 &lt;&gt; 0, PROPER(Activities!B117), "")</f>
        <v/>
      </c>
      <c r="D107" s="220">
        <f ca="1">SUMIF(Activities!$C$7:$O$7, $D$2, Activities!C117:N117)</f>
        <v>0</v>
      </c>
      <c r="E107" s="220">
        <f ca="1">SUMIF(Activities!$C$7:$O$7, $E$2, Activities!C117:N117)</f>
        <v>0</v>
      </c>
      <c r="F107" s="220">
        <f ca="1">SUMIF(Activities!$C$7:$O$7, $F$2, Activities!C117:N117)</f>
        <v>0</v>
      </c>
      <c r="G107" s="220">
        <f ca="1">SUMIF(Activities!$C$7:$O$7, $G$2, Activities!C117:N117)</f>
        <v>0</v>
      </c>
      <c r="H107" s="220">
        <f ca="1">SUMIF(Activities!$C$7:$O$7, $H$2, Activities!C117:N117)</f>
        <v>0</v>
      </c>
      <c r="I107" s="220">
        <f ca="1">SUMIF(Activities!$C$7:$O$7, $I$2, Activities!C117:N117)</f>
        <v>0</v>
      </c>
      <c r="J107" s="220">
        <f ca="1">SUMIF(Activities!$C$7:$O$7, $J$2, Activities!C117:N117)</f>
        <v>0</v>
      </c>
      <c r="K107" s="220"/>
    </row>
    <row r="108" spans="1:20" x14ac:dyDescent="0.3">
      <c r="A108" s="232"/>
      <c r="B108" s="232"/>
      <c r="C108" s="211" t="str">
        <f>IF(Activities!O118 &lt;&gt; 0, PROPER(Activities!B118), "")</f>
        <v/>
      </c>
      <c r="D108" s="220">
        <f ca="1">SUMIF(Activities!$C$7:$O$7, $D$2, Activities!C118:N118)</f>
        <v>0</v>
      </c>
      <c r="E108" s="220">
        <f ca="1">SUMIF(Activities!$C$7:$O$7, $E$2, Activities!C118:N118)</f>
        <v>0</v>
      </c>
      <c r="F108" s="220">
        <f ca="1">SUMIF(Activities!$C$7:$O$7, $F$2, Activities!C118:N118)</f>
        <v>0</v>
      </c>
      <c r="G108" s="220">
        <f ca="1">SUMIF(Activities!$C$7:$O$7, $G$2, Activities!C118:N118)</f>
        <v>0</v>
      </c>
      <c r="H108" s="220">
        <f ca="1">SUMIF(Activities!$C$7:$O$7, $H$2, Activities!C118:N118)</f>
        <v>0</v>
      </c>
      <c r="I108" s="220">
        <f ca="1">SUMIF(Activities!$C$7:$O$7, $I$2, Activities!C118:N118)</f>
        <v>0</v>
      </c>
      <c r="J108" s="220">
        <f ca="1">SUMIF(Activities!$C$7:$O$7, $J$2, Activities!C118:N118)</f>
        <v>0</v>
      </c>
      <c r="K108" s="220"/>
    </row>
    <row r="109" spans="1:20" x14ac:dyDescent="0.3">
      <c r="A109" s="232"/>
      <c r="B109" s="232"/>
      <c r="C109" s="211" t="str">
        <f>IF(Activities!O119 &lt;&gt; 0, PROPER(Activities!B119), "")</f>
        <v/>
      </c>
      <c r="D109" s="220">
        <f ca="1">SUMIF(Activities!$C$7:$O$7, $D$2, Activities!C119:N119)</f>
        <v>0</v>
      </c>
      <c r="E109" s="220">
        <f ca="1">SUMIF(Activities!$C$7:$O$7, $E$2, Activities!C119:N119)</f>
        <v>0</v>
      </c>
      <c r="F109" s="220">
        <f ca="1">SUMIF(Activities!$C$7:$O$7, $F$2, Activities!C119:N119)</f>
        <v>0</v>
      </c>
      <c r="G109" s="220">
        <f ca="1">SUMIF(Activities!$C$7:$O$7, $G$2, Activities!C119:N119)</f>
        <v>0</v>
      </c>
      <c r="H109" s="220">
        <f ca="1">SUMIF(Activities!$C$7:$O$7, $H$2, Activities!C119:N119)</f>
        <v>0</v>
      </c>
      <c r="I109" s="220">
        <f ca="1">SUMIF(Activities!$C$7:$O$7, $I$2, Activities!C119:N119)</f>
        <v>0</v>
      </c>
      <c r="J109" s="220">
        <f ca="1">SUMIF(Activities!$C$7:$O$7, $J$2, Activities!C119:N119)</f>
        <v>0</v>
      </c>
      <c r="K109" s="220"/>
    </row>
    <row r="110" spans="1:20" x14ac:dyDescent="0.3">
      <c r="A110" s="232"/>
      <c r="B110" s="232"/>
      <c r="C110" s="211" t="str">
        <f>IF(Activities!O120 &lt;&gt; 0, PROPER(Activities!B120), "")</f>
        <v/>
      </c>
      <c r="D110" s="220">
        <f ca="1">SUMIF(Activities!$C$7:$O$7, $D$2, Activities!C120:N120)</f>
        <v>0</v>
      </c>
      <c r="E110" s="220">
        <f ca="1">SUMIF(Activities!$C$7:$O$7, $E$2, Activities!C120:N120)</f>
        <v>0</v>
      </c>
      <c r="F110" s="220">
        <f ca="1">SUMIF(Activities!$C$7:$O$7, $F$2, Activities!C120:N120)</f>
        <v>0</v>
      </c>
      <c r="G110" s="220">
        <f ca="1">SUMIF(Activities!$C$7:$O$7, $G$2, Activities!C120:N120)</f>
        <v>0</v>
      </c>
      <c r="H110" s="220">
        <f ca="1">SUMIF(Activities!$C$7:$O$7, $H$2, Activities!C120:N120)</f>
        <v>0</v>
      </c>
      <c r="I110" s="220">
        <f ca="1">SUMIF(Activities!$C$7:$O$7, $I$2, Activities!C120:N120)</f>
        <v>0</v>
      </c>
      <c r="J110" s="220">
        <f ca="1">SUMIF(Activities!$C$7:$O$7, $J$2, Activities!C120:N120)</f>
        <v>0</v>
      </c>
      <c r="K110" s="220"/>
    </row>
  </sheetData>
  <sheetProtection algorithmName="SHA-512" hashValue="lwR4xxwBCePMt0yi7nBZ+zw4cTuvhe5pBbDIxKnLMjB7vGhmCLEPL3pMJZOqZdwTr9liEVypiHsSU7JcUxvotg==" saltValue="3N3dyaB2ryLFOzzxxb+5Ug==" spinCount="100000" sheet="1" formatColumns="0" formatRows="0"/>
  <sortState xmlns:xlrd2="http://schemas.microsoft.com/office/spreadsheetml/2017/richdata2" ref="B3:B14">
    <sortCondition ref="B3:B14" customList="General Fund,Special Revenue Fund,Enterprise Fund,Debt Service Fund,Capital Projects Fund,Custodial Fund"/>
  </sortState>
  <mergeCells count="1">
    <mergeCell ref="X1:Y1"/>
  </mergeCells>
  <conditionalFormatting sqref="M1:M1048576">
    <cfRule type="cellIs" dxfId="35" priority="1" operator="equal">
      <formula>"Disbursements"</formula>
    </cfRule>
  </conditionalFormatting>
  <conditionalFormatting sqref="M1:T1048576">
    <cfRule type="expression" dxfId="34" priority="15">
      <formula xml:space="preserve"> $M1 = "-"</formula>
    </cfRule>
  </conditionalFormatting>
  <conditionalFormatting sqref="N1:T1048576">
    <cfRule type="expression" dxfId="33" priority="2">
      <formula xml:space="preserve"> $M1 = "Total Cash And Investments"</formula>
    </cfRule>
    <cfRule type="expression" dxfId="32" priority="3">
      <formula xml:space="preserve"> $M1 = "Total Receipts"</formula>
    </cfRule>
    <cfRule type="expression" dxfId="31" priority="4">
      <formula xml:space="preserve"> $M1 = "Total Disbursements"</formula>
    </cfRule>
    <cfRule type="expression" dxfId="30" priority="5">
      <formula>ISNUMBER(SEARCH("Ending Fund Balance", $M1))</formula>
    </cfRule>
    <cfRule type="expression" dxfId="29" priority="6">
      <formula>COUNTIF(INDIRECT("M" &amp; ROW() + 2), "Total Disbursements")</formula>
    </cfRule>
    <cfRule type="expression" dxfId="28" priority="7">
      <formula>COUNTIF(INDIRECT("M" &amp; ROW() + 1), "Total*")</formula>
    </cfRule>
    <cfRule type="expression" dxfId="27" priority="9">
      <formula>COUNTIF(INDIRECT("M" &amp; ROW() + 1), "Ending Fund Balance*")</formula>
    </cfRule>
    <cfRule type="expression" dxfId="26" priority="10">
      <formula>ISNUMBER(SEARCH("Total", $M1))</formula>
    </cfRule>
    <cfRule type="expression" dxfId="25" priority="11">
      <formula>ISNUMBER(SEARCH("Transfers Out", $M1))</formula>
    </cfRule>
    <cfRule type="expression" dxfId="24" priority="13">
      <formula>ISNUMBER(SEARCH("Current Year Activity", $M1))</formula>
    </cfRule>
    <cfRule type="expression" dxfId="23" priority="16">
      <formula xml:space="preserve"> $M1 = "Disbursements"</formula>
    </cfRule>
    <cfRule type="expression" dxfId="22" priority="17">
      <formula>COUNTIF(INDIRECT("M" &amp; ROW() - 1), "Disbursements")</formula>
    </cfRule>
    <cfRule type="expression" dxfId="21" priority="18">
      <formula xml:space="preserve"> $M1 = "Transfers In"</formula>
    </cfRule>
    <cfRule type="expression" dxfId="20" priority="19">
      <formula xml:space="preserve"> $M1 = "Beginning Fund Balance"</formula>
    </cfRule>
  </conditionalFormatting>
  <conditionalFormatting sqref="O1:U1048576">
    <cfRule type="expression" dxfId="19" priority="14">
      <formula xml:space="preserve"> OR(N$2 = "Total Funds", N$2 = "-", N$2 = "", N$2 = 0)</formula>
    </cfRule>
  </conditionalFormatting>
  <pageMargins left="0.7" right="0.7" top="0.75" bottom="0.75" header="0.3" footer="0.3"/>
  <pageSetup orientation="landscape" r:id="rId1"/>
  <drawing r:id="rId2"/>
  <legacyDrawing r:id="rId3"/>
  <tableParts count="1">
    <tablePart r:id="rId4"/>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8E35F-A351-43DD-BA47-9BC2896EFA48}">
  <sheetPr>
    <tabColor rgb="FFFFFF00"/>
  </sheetPr>
  <dimension ref="A1:AR110"/>
  <sheetViews>
    <sheetView showGridLines="0" topLeftCell="L1" zoomScale="80" zoomScaleNormal="80" workbookViewId="0">
      <selection activeCell="M2" sqref="M2"/>
    </sheetView>
  </sheetViews>
  <sheetFormatPr defaultColWidth="9.109375" defaultRowHeight="14.4" x14ac:dyDescent="0.3"/>
  <cols>
    <col min="1" max="1" width="3.33203125" style="224" hidden="1" customWidth="1"/>
    <col min="2" max="2" width="15.21875" style="224" hidden="1" customWidth="1"/>
    <col min="3" max="3" width="32.5546875" style="224" hidden="1" customWidth="1"/>
    <col min="4" max="4" width="13.109375" style="225" hidden="1" customWidth="1"/>
    <col min="5" max="5" width="20.6640625" style="225" hidden="1" customWidth="1"/>
    <col min="6" max="6" width="15.109375" style="225" hidden="1" customWidth="1"/>
    <col min="7" max="7" width="17.33203125" style="225" hidden="1" customWidth="1"/>
    <col min="8" max="8" width="19" style="225" hidden="1" customWidth="1"/>
    <col min="9" max="11" width="16.33203125" style="225" hidden="1" customWidth="1"/>
    <col min="12" max="12" width="24.33203125" style="203" customWidth="1"/>
    <col min="13" max="13" width="24.5546875" style="204" customWidth="1"/>
    <col min="14" max="14" width="13.33203125" style="242" customWidth="1"/>
    <col min="15" max="15" width="16.77734375" style="242" customWidth="1"/>
    <col min="16" max="16" width="10.88671875" style="242" customWidth="1"/>
    <col min="17" max="17" width="12" style="242" customWidth="1"/>
    <col min="18" max="18" width="12.33203125" style="242" customWidth="1"/>
    <col min="19" max="19" width="11.21875" style="242" customWidth="1"/>
    <col min="20" max="20" width="10.44140625" style="240" customWidth="1"/>
    <col min="21" max="21" width="12.77734375" style="224" customWidth="1"/>
    <col min="22" max="22" width="23.21875" style="224" customWidth="1"/>
    <col min="23" max="23" width="13.33203125" style="224" bestFit="1" customWidth="1"/>
    <col min="24" max="24" width="15.5546875" style="225" customWidth="1"/>
    <col min="25" max="25" width="12.44140625" style="225" customWidth="1"/>
    <col min="26" max="26" width="13.5546875" style="225" customWidth="1"/>
    <col min="27" max="27" width="11.77734375" style="225" customWidth="1"/>
    <col min="28" max="28" width="8.88671875" style="225" customWidth="1"/>
    <col min="29" max="29" width="9.33203125" style="225" customWidth="1"/>
    <col min="30" max="30" width="6.109375" style="225" customWidth="1"/>
    <col min="31" max="31" width="6.44140625" style="225" customWidth="1"/>
    <col min="32" max="32" width="14.6640625" style="226" customWidth="1"/>
    <col min="33" max="33" width="19.44140625" style="226" bestFit="1" customWidth="1"/>
    <col min="34" max="34" width="19.88671875" style="226" bestFit="1" customWidth="1"/>
    <col min="35" max="35" width="16.5546875" style="225" bestFit="1" customWidth="1"/>
    <col min="36" max="36" width="20" style="224" bestFit="1" customWidth="1"/>
    <col min="37" max="37" width="19.5546875" style="225" bestFit="1" customWidth="1"/>
    <col min="38" max="40" width="9.5546875" style="225" bestFit="1" customWidth="1"/>
    <col min="41" max="41" width="9" style="225" bestFit="1" customWidth="1"/>
    <col min="42" max="42" width="9.5546875" style="225" bestFit="1" customWidth="1"/>
    <col min="43" max="43" width="9" style="225" bestFit="1" customWidth="1"/>
    <col min="44" max="44" width="8.88671875" style="225" customWidth="1"/>
    <col min="45" max="16384" width="9.109375" style="224"/>
  </cols>
  <sheetData>
    <row r="1" spans="1:44" s="208" customFormat="1" ht="34.5" customHeight="1" thickBot="1" x14ac:dyDescent="0.35">
      <c r="A1" s="201"/>
      <c r="B1" s="201"/>
      <c r="C1" s="202" t="s">
        <v>1917</v>
      </c>
      <c r="D1" s="202"/>
      <c r="E1" s="202"/>
      <c r="F1" s="202"/>
      <c r="G1" s="202"/>
      <c r="H1" s="202"/>
      <c r="I1" s="202"/>
      <c r="J1" s="202"/>
      <c r="K1" s="202"/>
      <c r="L1" s="203"/>
      <c r="M1" s="239"/>
      <c r="N1" s="240"/>
      <c r="O1" s="240"/>
      <c r="P1" s="240"/>
      <c r="Q1" s="240"/>
      <c r="R1" s="214"/>
      <c r="S1" s="214"/>
      <c r="T1" s="240"/>
      <c r="U1" s="205"/>
      <c r="V1" s="205"/>
      <c r="W1" s="205"/>
      <c r="X1" s="206"/>
      <c r="AF1" s="264" t="s">
        <v>1950</v>
      </c>
      <c r="AG1" s="264"/>
      <c r="AH1" s="207"/>
      <c r="AI1" s="207"/>
      <c r="AJ1" s="207" t="s">
        <v>1918</v>
      </c>
      <c r="AK1" s="207">
        <f>ROUND(SUM(Table137[Balance Amount]), 2)</f>
        <v>0</v>
      </c>
      <c r="AL1" s="206"/>
    </row>
    <row r="2" spans="1:44" s="208" customFormat="1" ht="35.1" customHeight="1" x14ac:dyDescent="0.45">
      <c r="A2" s="209"/>
      <c r="B2" s="210" t="s">
        <v>720</v>
      </c>
      <c r="C2" s="211"/>
      <c r="D2" s="211" t="str" cm="1">
        <f t="array" ref="D2:F2">_xlfn.TOROW(_xlfn.SORTBY(_xlfn.UNIQUE(B3:B15), _xlfn.UNIQUE(A3:A15), 1))</f>
        <v>General Fund</v>
      </c>
      <c r="E2" s="211" t="str">
        <v>Total Funds</v>
      </c>
      <c r="F2" s="211">
        <v>0</v>
      </c>
      <c r="G2" s="211"/>
      <c r="H2" s="211"/>
      <c r="I2" s="211"/>
      <c r="J2" s="211"/>
      <c r="K2" s="211"/>
      <c r="L2" s="203"/>
      <c r="M2" s="241"/>
      <c r="N2" s="213" t="str" cm="1">
        <f t="array" ref="N2:P2">_xlfn.TOROW(_xlfn.SORTBY(_xlfn.UNIQUE(B3:B15), _xlfn.UNIQUE(A3:A15), 1))</f>
        <v>General Fund</v>
      </c>
      <c r="O2" s="213" t="str">
        <v>Total Funds</v>
      </c>
      <c r="P2" s="213">
        <v>0</v>
      </c>
      <c r="Q2" s="213"/>
      <c r="R2" s="213"/>
      <c r="S2" s="213"/>
      <c r="T2" s="213"/>
      <c r="U2" s="246"/>
      <c r="V2" s="248">
        <v>1</v>
      </c>
      <c r="W2" s="213" t="str" cm="1">
        <f t="array" ref="W2:Y2">_xlfn.TOROW(_xlfn.SORTBY(_xlfn.UNIQUE(B3:B15), _xlfn.UNIQUE(A3:A15), 1))</f>
        <v>General Fund</v>
      </c>
      <c r="X2" s="249" t="str">
        <v>Total Funds</v>
      </c>
      <c r="Y2" s="250">
        <v>0</v>
      </c>
      <c r="Z2" s="250"/>
      <c r="AA2" s="250"/>
      <c r="AB2" s="250"/>
      <c r="AC2" s="250"/>
      <c r="AD2" s="247"/>
      <c r="AE2" s="247"/>
      <c r="AF2" s="216" t="s">
        <v>14</v>
      </c>
      <c r="AG2" s="217" t="s">
        <v>23</v>
      </c>
      <c r="AH2" s="216" t="s">
        <v>698</v>
      </c>
      <c r="AI2" s="216" t="s">
        <v>1864</v>
      </c>
      <c r="AJ2" s="216" t="s">
        <v>697</v>
      </c>
      <c r="AK2" s="216" t="s">
        <v>699</v>
      </c>
      <c r="AL2" s="206"/>
    </row>
    <row r="3" spans="1:44" x14ac:dyDescent="0.3">
      <c r="A3" s="218">
        <f>_xlfn.XLOOKUP(B3, $B$18:$B$25, $A$18:$A$25)</f>
        <v>1</v>
      </c>
      <c r="B3" s="219" t="str">
        <f>Activities!C7</f>
        <v>General Fund</v>
      </c>
      <c r="C3" s="211" t="str">
        <f>IF(Activities!O13 &lt;&gt; 0, PROPER(Activities!B13), "")</f>
        <v/>
      </c>
      <c r="D3" s="220">
        <f ca="1">SUMIF(Activities!$C$7:$O$7, $D$2, Activities!C13:N13)</f>
        <v>0</v>
      </c>
      <c r="E3" s="220">
        <f ca="1">SUMIF(Activities!$C$7:$O$7, $E$2, Activities!C13:N13)</f>
        <v>0</v>
      </c>
      <c r="F3" s="220">
        <f ca="1">SUMIF(Activities!$C$7:$O$7, $F$2, Activities!C13:N13)</f>
        <v>0</v>
      </c>
      <c r="G3" s="220">
        <f ca="1">SUMIF(Activities!$C$7:$O$7, $G$2, Activities!C13:N13)</f>
        <v>0</v>
      </c>
      <c r="H3" s="220">
        <f ca="1">SUMIF(Activities!$C$7:$O$7, $H$2, Activities!C13:N13)</f>
        <v>0</v>
      </c>
      <c r="I3" s="220">
        <f ca="1">SUMIF(Activities!$C$7:$O$7, $I$2, Activities!C13:N13)</f>
        <v>0</v>
      </c>
      <c r="J3" s="220">
        <f ca="1">SUMIF(Activities!$C$7:$O$7, $J$2, Activities!C13:N13)</f>
        <v>0</v>
      </c>
      <c r="K3" s="220"/>
      <c r="M3" s="221" t="s">
        <v>22</v>
      </c>
      <c r="V3" s="208" t="s">
        <v>1952</v>
      </c>
      <c r="W3" s="208"/>
      <c r="AF3" s="226">
        <f>'Long-Term Debt'!A6</f>
        <v>0</v>
      </c>
      <c r="AG3" s="227">
        <f>'Long-Term Debt'!B6</f>
        <v>0</v>
      </c>
      <c r="AH3" s="226">
        <f>'Long-Term Debt'!C6</f>
        <v>0</v>
      </c>
      <c r="AI3" s="226" t="str">
        <f>IF('Long-Term Debt'!D6 &lt;&gt; 0, 'Long-Term Debt'!D6, "")</f>
        <v/>
      </c>
      <c r="AJ3" s="226">
        <f>'Long-Term Debt'!E6</f>
        <v>0</v>
      </c>
      <c r="AK3" s="226">
        <f>'Long-Term Debt'!F6</f>
        <v>0</v>
      </c>
      <c r="AM3" s="224"/>
      <c r="AN3" s="224"/>
      <c r="AO3" s="224"/>
      <c r="AP3" s="224"/>
      <c r="AQ3" s="224"/>
      <c r="AR3" s="224"/>
    </row>
    <row r="4" spans="1:44" x14ac:dyDescent="0.3">
      <c r="A4" s="218" t="e">
        <f t="shared" ref="A4:A15" si="0">_xlfn.XLOOKUP(B4, $B$18:$B$25, $A$18:$A$25)</f>
        <v>#N/A</v>
      </c>
      <c r="B4" s="219">
        <f>Activities!D7</f>
        <v>0</v>
      </c>
      <c r="C4" s="211" t="str">
        <f>IF(Activities!O14 &lt;&gt; 0, PROPER(Activities!B14), "")</f>
        <v/>
      </c>
      <c r="D4" s="220">
        <f ca="1">SUMIF(Activities!$C$7:$O$7, $D$2, Activities!C14:N14)</f>
        <v>0</v>
      </c>
      <c r="E4" s="220">
        <f ca="1">SUMIF(Activities!$C$7:$O$7, $E$2, Activities!C14:N14)</f>
        <v>0</v>
      </c>
      <c r="F4" s="220">
        <f ca="1">SUMIF(Activities!$C$7:$O$7, $F$2, Activities!C14:N14)</f>
        <v>0</v>
      </c>
      <c r="G4" s="220">
        <f ca="1">SUMIF(Activities!$C$7:$O$7, $G$2, Activities!C14:N14)</f>
        <v>0</v>
      </c>
      <c r="H4" s="220">
        <f ca="1">SUMIF(Activities!$C$7:$O$7, $H$2, Activities!C14:N14)</f>
        <v>0</v>
      </c>
      <c r="I4" s="220">
        <f ca="1">SUMIF(Activities!$C$7:$O$7, $I$2, Activities!C14:N14)</f>
        <v>0</v>
      </c>
      <c r="J4" s="220">
        <f ca="1">SUMIF(Activities!$C$7:$O$7, $J$2, Activities!C14:N14)</f>
        <v>0</v>
      </c>
      <c r="K4" s="220"/>
      <c r="M4" s="204" t="e" cm="1" vm="1">
        <f t="array" ref="M4">_xlfn._xlws.FILTER(C3:J43, C3:C43 &lt;&gt; "")</f>
        <v>#VALUE!</v>
      </c>
      <c r="N4" s="243"/>
      <c r="O4" s="243"/>
      <c r="P4" s="243"/>
      <c r="Q4" s="243"/>
      <c r="R4" s="243"/>
      <c r="S4" s="243"/>
      <c r="T4" s="243"/>
      <c r="U4" s="238"/>
      <c r="V4" s="238" t="str" cm="1">
        <f t="array" aca="1" ref="V4:AC7" ca="1">_xlfn._xlws.FILTER(C46:J110, C46:C110 &lt;&gt; "")</f>
        <v>-</v>
      </c>
      <c r="W4" s="224">
        <f ca="1"/>
        <v>0</v>
      </c>
      <c r="X4" s="225">
        <f ca="1"/>
        <v>0</v>
      </c>
      <c r="Y4" s="225">
        <f ca="1"/>
        <v>0</v>
      </c>
      <c r="Z4" s="225">
        <f ca="1"/>
        <v>0</v>
      </c>
      <c r="AA4" s="225">
        <f ca="1"/>
        <v>0</v>
      </c>
      <c r="AB4" s="225">
        <f ca="1"/>
        <v>0</v>
      </c>
      <c r="AC4" s="225">
        <f ca="1"/>
        <v>0</v>
      </c>
      <c r="AF4" s="226">
        <f>'Long-Term Debt'!A7</f>
        <v>0</v>
      </c>
      <c r="AG4" s="227">
        <f>'Long-Term Debt'!B7</f>
        <v>0</v>
      </c>
      <c r="AH4" s="226">
        <f>'Long-Term Debt'!C7</f>
        <v>0</v>
      </c>
      <c r="AI4" s="226" t="str">
        <f>IF('Long-Term Debt'!D7 &lt;&gt; 0, 'Long-Term Debt'!D7, "")</f>
        <v/>
      </c>
      <c r="AJ4" s="226">
        <f>'Long-Term Debt'!E7</f>
        <v>0</v>
      </c>
      <c r="AK4" s="226">
        <f>'Long-Term Debt'!F7</f>
        <v>0</v>
      </c>
      <c r="AM4" s="224"/>
      <c r="AN4" s="224"/>
      <c r="AO4" s="224"/>
      <c r="AP4" s="224"/>
      <c r="AQ4" s="224"/>
      <c r="AR4" s="224"/>
    </row>
    <row r="5" spans="1:44" x14ac:dyDescent="0.3">
      <c r="A5" s="218" t="e">
        <f t="shared" si="0"/>
        <v>#N/A</v>
      </c>
      <c r="B5" s="219">
        <f>Activities!E7</f>
        <v>0</v>
      </c>
      <c r="C5" s="211" t="str">
        <f>IF(Activities!O15 &lt;&gt; 0, PROPER(Activities!B15), "")</f>
        <v/>
      </c>
      <c r="D5" s="220">
        <f ca="1">SUMIF(Activities!$C$7:$O$7, $D$2, Activities!C15:N15)</f>
        <v>0</v>
      </c>
      <c r="E5" s="220">
        <f ca="1">SUMIF(Activities!$C$7:$O$7, $E$2, Activities!C15:N15)</f>
        <v>0</v>
      </c>
      <c r="F5" s="220">
        <f ca="1">SUMIF(Activities!$C$7:$O$7, $F$2, Activities!C15:N15)</f>
        <v>0</v>
      </c>
      <c r="G5" s="220">
        <f ca="1">SUMIF(Activities!$C$7:$O$7, $G$2, Activities!C15:N15)</f>
        <v>0</v>
      </c>
      <c r="H5" s="220">
        <f ca="1">SUMIF(Activities!$C$7:$O$7, $H$2, Activities!C15:N15)</f>
        <v>0</v>
      </c>
      <c r="I5" s="220">
        <f ca="1">SUMIF(Activities!$C$7:$O$7, $I$2, Activities!C15:N15)</f>
        <v>0</v>
      </c>
      <c r="J5" s="220">
        <f ca="1">SUMIF(Activities!$C$7:$O$7, $J$2, Activities!C15:N15)</f>
        <v>0</v>
      </c>
      <c r="K5" s="220"/>
      <c r="N5" s="244"/>
      <c r="O5" s="244"/>
      <c r="P5" s="244"/>
      <c r="Q5" s="244"/>
      <c r="R5" s="244"/>
      <c r="S5" s="244"/>
      <c r="T5" s="245"/>
      <c r="V5" s="224" t="str">
        <f ca="1"/>
        <v>-</v>
      </c>
      <c r="W5" s="224">
        <f ca="1"/>
        <v>0</v>
      </c>
      <c r="X5" s="225">
        <f ca="1"/>
        <v>0</v>
      </c>
      <c r="Y5" s="225">
        <f ca="1"/>
        <v>0</v>
      </c>
      <c r="Z5" s="225">
        <f ca="1"/>
        <v>0</v>
      </c>
      <c r="AA5" s="225">
        <f ca="1"/>
        <v>0</v>
      </c>
      <c r="AB5" s="225">
        <f ca="1"/>
        <v>0</v>
      </c>
      <c r="AC5" s="225">
        <f ca="1"/>
        <v>0</v>
      </c>
      <c r="AF5" s="226">
        <f>'Long-Term Debt'!A8</f>
        <v>0</v>
      </c>
      <c r="AG5" s="227">
        <f>'Long-Term Debt'!B8</f>
        <v>0</v>
      </c>
      <c r="AH5" s="226">
        <f>'Long-Term Debt'!C8</f>
        <v>0</v>
      </c>
      <c r="AI5" s="226" t="str">
        <f>IF('Long-Term Debt'!D8 &lt;&gt; 0, 'Long-Term Debt'!D8, "")</f>
        <v/>
      </c>
      <c r="AJ5" s="226">
        <f>'Long-Term Debt'!E8</f>
        <v>0</v>
      </c>
      <c r="AK5" s="226">
        <f>'Long-Term Debt'!F8</f>
        <v>0</v>
      </c>
      <c r="AM5" s="224"/>
      <c r="AN5" s="224"/>
      <c r="AO5" s="224"/>
      <c r="AP5" s="224"/>
      <c r="AQ5" s="224"/>
      <c r="AR5" s="224"/>
    </row>
    <row r="6" spans="1:44" x14ac:dyDescent="0.3">
      <c r="A6" s="218" t="e">
        <f t="shared" si="0"/>
        <v>#N/A</v>
      </c>
      <c r="B6" s="219">
        <f>Activities!F7</f>
        <v>0</v>
      </c>
      <c r="C6" s="211" t="str">
        <f>IF(Activities!O16 &lt;&gt; 0, PROPER(Activities!B16), "")</f>
        <v/>
      </c>
      <c r="D6" s="220">
        <f ca="1">SUMIF(Activities!$C$7:$O$7, $D$2, Activities!C16:N16)</f>
        <v>0</v>
      </c>
      <c r="E6" s="220">
        <f ca="1">SUMIF(Activities!$C$7:$O$7, $E$2, Activities!C16:N16)</f>
        <v>0</v>
      </c>
      <c r="F6" s="220">
        <f ca="1">SUMIF(Activities!$C$7:$O$7, $F$2, Activities!C16:N16)</f>
        <v>0</v>
      </c>
      <c r="G6" s="220">
        <f ca="1">SUMIF(Activities!$C$7:$O$7, $G$2, Activities!C16:N16)</f>
        <v>0</v>
      </c>
      <c r="H6" s="220">
        <f ca="1">SUMIF(Activities!$C$7:$O$7, $H$2, Activities!C16:N16)</f>
        <v>0</v>
      </c>
      <c r="I6" s="220">
        <f ca="1">SUMIF(Activities!$C$7:$O$7, $I$2, Activities!C16:N16)</f>
        <v>0</v>
      </c>
      <c r="J6" s="220">
        <f ca="1">SUMIF(Activities!$C$7:$O$7, $J$2, Activities!C16:N16)</f>
        <v>0</v>
      </c>
      <c r="K6" s="220"/>
      <c r="N6" s="244"/>
      <c r="O6" s="244"/>
      <c r="P6" s="244"/>
      <c r="Q6" s="244"/>
      <c r="R6" s="244"/>
      <c r="S6" s="244"/>
      <c r="T6" s="245"/>
      <c r="V6" s="224" t="str">
        <f ca="1"/>
        <v>-</v>
      </c>
      <c r="W6" s="224">
        <f ca="1"/>
        <v>0</v>
      </c>
      <c r="X6" s="225">
        <f ca="1"/>
        <v>0</v>
      </c>
      <c r="Y6" s="225">
        <f ca="1"/>
        <v>0</v>
      </c>
      <c r="Z6" s="225">
        <f ca="1"/>
        <v>0</v>
      </c>
      <c r="AA6" s="225">
        <f ca="1"/>
        <v>0</v>
      </c>
      <c r="AB6" s="225">
        <f ca="1"/>
        <v>0</v>
      </c>
      <c r="AC6" s="225">
        <f ca="1"/>
        <v>0</v>
      </c>
      <c r="AF6" s="226">
        <f>'Long-Term Debt'!A9</f>
        <v>0</v>
      </c>
      <c r="AG6" s="227">
        <f>'Long-Term Debt'!B9</f>
        <v>0</v>
      </c>
      <c r="AH6" s="226">
        <f>'Long-Term Debt'!C9</f>
        <v>0</v>
      </c>
      <c r="AI6" s="226" t="str">
        <f>IF('Long-Term Debt'!D9 &lt;&gt; 0, 'Long-Term Debt'!D9, "")</f>
        <v/>
      </c>
      <c r="AJ6" s="226">
        <f>'Long-Term Debt'!E9</f>
        <v>0</v>
      </c>
      <c r="AK6" s="226">
        <f>'Long-Term Debt'!F9</f>
        <v>0</v>
      </c>
      <c r="AM6" s="224"/>
      <c r="AN6" s="224"/>
      <c r="AO6" s="224"/>
      <c r="AP6" s="224"/>
      <c r="AQ6" s="224"/>
      <c r="AR6" s="224"/>
    </row>
    <row r="7" spans="1:44" x14ac:dyDescent="0.3">
      <c r="A7" s="218" t="e">
        <f t="shared" si="0"/>
        <v>#N/A</v>
      </c>
      <c r="B7" s="219">
        <f>Activities!G7</f>
        <v>0</v>
      </c>
      <c r="C7" s="211" t="str">
        <f>IF(Activities!O17 &lt;&gt; 0, PROPER(Activities!B17), "")</f>
        <v/>
      </c>
      <c r="D7" s="220">
        <f ca="1">SUMIF(Activities!$C$7:$O$7, $D$2, Activities!C17:N17)</f>
        <v>0</v>
      </c>
      <c r="E7" s="220">
        <f ca="1">SUMIF(Activities!$C$7:$O$7, $E$2, Activities!C17:N17)</f>
        <v>0</v>
      </c>
      <c r="F7" s="220">
        <f ca="1">SUMIF(Activities!$C$7:$O$7, $F$2, Activities!C17:N17)</f>
        <v>0</v>
      </c>
      <c r="G7" s="220">
        <f ca="1">SUMIF(Activities!$C$7:$O$7, $G$2, Activities!C17:N17)</f>
        <v>0</v>
      </c>
      <c r="H7" s="220">
        <f ca="1">SUMIF(Activities!$C$7:$O$7, $H$2, Activities!C17:N17)</f>
        <v>0</v>
      </c>
      <c r="I7" s="220">
        <f ca="1">SUMIF(Activities!$C$7:$O$7, $I$2, Activities!C17:N17)</f>
        <v>0</v>
      </c>
      <c r="J7" s="220">
        <f ca="1">SUMIF(Activities!$C$7:$O$7, $J$2, Activities!C17:N17)</f>
        <v>0</v>
      </c>
      <c r="K7" s="220"/>
      <c r="N7" s="244"/>
      <c r="O7" s="244"/>
      <c r="P7" s="244"/>
      <c r="Q7" s="244"/>
      <c r="R7" s="244"/>
      <c r="S7" s="244"/>
      <c r="T7" s="245"/>
      <c r="V7" s="224" t="str">
        <f ca="1"/>
        <v>-</v>
      </c>
      <c r="W7" s="224">
        <f ca="1"/>
        <v>0</v>
      </c>
      <c r="X7" s="225">
        <f ca="1"/>
        <v>0</v>
      </c>
      <c r="Y7" s="225">
        <f ca="1"/>
        <v>0</v>
      </c>
      <c r="Z7" s="225">
        <f ca="1"/>
        <v>0</v>
      </c>
      <c r="AA7" s="225">
        <f ca="1"/>
        <v>0</v>
      </c>
      <c r="AB7" s="225">
        <f ca="1"/>
        <v>0</v>
      </c>
      <c r="AC7" s="225">
        <f ca="1"/>
        <v>0</v>
      </c>
      <c r="AF7" s="226">
        <f>'Long-Term Debt'!A10</f>
        <v>0</v>
      </c>
      <c r="AG7" s="227">
        <f>'Long-Term Debt'!B10</f>
        <v>0</v>
      </c>
      <c r="AH7" s="226">
        <f>'Long-Term Debt'!C10</f>
        <v>0</v>
      </c>
      <c r="AI7" s="226" t="str">
        <f>IF('Long-Term Debt'!D10 &lt;&gt; 0, 'Long-Term Debt'!D10, "")</f>
        <v/>
      </c>
      <c r="AJ7" s="226">
        <f>'Long-Term Debt'!E10</f>
        <v>0</v>
      </c>
      <c r="AK7" s="226">
        <f>'Long-Term Debt'!F10</f>
        <v>0</v>
      </c>
      <c r="AM7" s="224"/>
      <c r="AN7" s="224"/>
      <c r="AO7" s="224"/>
      <c r="AP7" s="224"/>
      <c r="AQ7" s="224"/>
      <c r="AR7" s="224"/>
    </row>
    <row r="8" spans="1:44" x14ac:dyDescent="0.3">
      <c r="A8" s="218" t="e">
        <f t="shared" si="0"/>
        <v>#N/A</v>
      </c>
      <c r="B8" s="219">
        <f>Activities!H7</f>
        <v>0</v>
      </c>
      <c r="C8" s="211" t="str">
        <f>IF(Activities!O18 &lt;&gt; 0, PROPER(Activities!B18), "")</f>
        <v/>
      </c>
      <c r="D8" s="220">
        <f ca="1">SUMIF(Activities!$C$7:$O$7, $D$2, Activities!C18:N18)</f>
        <v>0</v>
      </c>
      <c r="E8" s="220">
        <f ca="1">SUMIF(Activities!$C$7:$O$7, $E$2, Activities!C18:N18)</f>
        <v>0</v>
      </c>
      <c r="F8" s="220">
        <f ca="1">SUMIF(Activities!$C$7:$O$7, $F$2, Activities!C18:N18)</f>
        <v>0</v>
      </c>
      <c r="G8" s="220">
        <f ca="1">SUMIF(Activities!$C$7:$O$7, $G$2, Activities!C18:N18)</f>
        <v>0</v>
      </c>
      <c r="H8" s="220">
        <f ca="1">SUMIF(Activities!$C$7:$O$7, $H$2, Activities!C18:N18)</f>
        <v>0</v>
      </c>
      <c r="I8" s="220">
        <f ca="1">SUMIF(Activities!$C$7:$O$7, $I$2, Activities!C18:N18)</f>
        <v>0</v>
      </c>
      <c r="J8" s="220">
        <f ca="1">SUMIF(Activities!$C$7:$O$7, $J$2, Activities!C18:N18)</f>
        <v>0</v>
      </c>
      <c r="K8" s="220"/>
      <c r="N8" s="244"/>
      <c r="O8" s="244"/>
      <c r="P8" s="244"/>
      <c r="Q8" s="244"/>
      <c r="R8" s="244"/>
      <c r="S8" s="244"/>
      <c r="T8" s="245"/>
      <c r="AF8" s="226">
        <f>'Long-Term Debt'!A11</f>
        <v>0</v>
      </c>
      <c r="AG8" s="227">
        <f>'Long-Term Debt'!B11</f>
        <v>0</v>
      </c>
      <c r="AH8" s="226">
        <f>'Long-Term Debt'!C11</f>
        <v>0</v>
      </c>
      <c r="AI8" s="226" t="str">
        <f>IF('Long-Term Debt'!D11 &lt;&gt; 0, 'Long-Term Debt'!D11, "")</f>
        <v/>
      </c>
      <c r="AJ8" s="226">
        <f>'Long-Term Debt'!E11</f>
        <v>0</v>
      </c>
      <c r="AK8" s="226">
        <f>'Long-Term Debt'!F11</f>
        <v>0</v>
      </c>
      <c r="AM8" s="224"/>
      <c r="AN8" s="224"/>
      <c r="AO8" s="224"/>
      <c r="AP8" s="224"/>
      <c r="AQ8" s="224"/>
      <c r="AR8" s="224"/>
    </row>
    <row r="9" spans="1:44" x14ac:dyDescent="0.3">
      <c r="A9" s="218" t="e">
        <f t="shared" si="0"/>
        <v>#N/A</v>
      </c>
      <c r="B9" s="219">
        <f>Activities!I7</f>
        <v>0</v>
      </c>
      <c r="C9" s="211" t="str">
        <f>IF(Activities!O19 &lt;&gt; 0, PROPER(Activities!B19), "")</f>
        <v/>
      </c>
      <c r="D9" s="220">
        <f ca="1">SUMIF(Activities!$C$7:$O$7, $D$2, Activities!C19:N19)</f>
        <v>0</v>
      </c>
      <c r="E9" s="220">
        <f ca="1">SUMIF(Activities!$C$7:$O$7, $E$2, Activities!C19:N19)</f>
        <v>0</v>
      </c>
      <c r="F9" s="220">
        <f ca="1">SUMIF(Activities!$C$7:$O$7, $F$2, Activities!C19:N19)</f>
        <v>0</v>
      </c>
      <c r="G9" s="220">
        <f ca="1">SUMIF(Activities!$C$7:$O$7, $G$2, Activities!C19:N19)</f>
        <v>0</v>
      </c>
      <c r="H9" s="220">
        <f ca="1">SUMIF(Activities!$C$7:$O$7, $H$2, Activities!C19:N19)</f>
        <v>0</v>
      </c>
      <c r="I9" s="220">
        <f ca="1">SUMIF(Activities!$C$7:$O$7, $I$2, Activities!C19:N19)</f>
        <v>0</v>
      </c>
      <c r="J9" s="220">
        <f ca="1">SUMIF(Activities!$C$7:$O$7, $J$2, Activities!C19:N19)</f>
        <v>0</v>
      </c>
      <c r="K9" s="220"/>
      <c r="N9" s="244"/>
      <c r="O9" s="244"/>
      <c r="P9" s="244"/>
      <c r="Q9" s="244"/>
      <c r="R9" s="244"/>
      <c r="S9" s="244"/>
      <c r="T9" s="245"/>
      <c r="AF9" s="226">
        <f>'Long-Term Debt'!A12</f>
        <v>0</v>
      </c>
      <c r="AG9" s="227">
        <f>'Long-Term Debt'!B12</f>
        <v>0</v>
      </c>
      <c r="AH9" s="226">
        <f>'Long-Term Debt'!C12</f>
        <v>0</v>
      </c>
      <c r="AI9" s="226" t="str">
        <f>IF('Long-Term Debt'!D12 &lt;&gt; 0, 'Long-Term Debt'!D12, "")</f>
        <v/>
      </c>
      <c r="AJ9" s="226">
        <f>'Long-Term Debt'!E12</f>
        <v>0</v>
      </c>
      <c r="AK9" s="226">
        <f>'Long-Term Debt'!F12</f>
        <v>0</v>
      </c>
      <c r="AM9" s="224"/>
      <c r="AN9" s="224"/>
      <c r="AO9" s="224"/>
      <c r="AP9" s="224"/>
      <c r="AQ9" s="224"/>
      <c r="AR9" s="224"/>
    </row>
    <row r="10" spans="1:44" x14ac:dyDescent="0.3">
      <c r="A10" s="218" t="e">
        <f t="shared" si="0"/>
        <v>#N/A</v>
      </c>
      <c r="B10" s="219">
        <f>Activities!J7</f>
        <v>0</v>
      </c>
      <c r="C10" s="211" t="str">
        <f>IF(Activities!O20 &lt;&gt; 0, PROPER(Activities!B20), "")</f>
        <v/>
      </c>
      <c r="D10" s="220">
        <f ca="1">SUMIF(Activities!$C$7:$O$7, $D$2, Activities!C20:N20)</f>
        <v>0</v>
      </c>
      <c r="E10" s="220">
        <f ca="1">SUMIF(Activities!$C$7:$O$7, $E$2, Activities!C20:N20)</f>
        <v>0</v>
      </c>
      <c r="F10" s="220">
        <f ca="1">SUMIF(Activities!$C$7:$O$7, $F$2, Activities!C20:N20)</f>
        <v>0</v>
      </c>
      <c r="G10" s="220">
        <f ca="1">SUMIF(Activities!$C$7:$O$7, $G$2, Activities!C20:N20)</f>
        <v>0</v>
      </c>
      <c r="H10" s="220">
        <f ca="1">SUMIF(Activities!$C$7:$O$7, $H$2, Activities!C20:N20)</f>
        <v>0</v>
      </c>
      <c r="I10" s="220">
        <f ca="1">SUMIF(Activities!$C$7:$O$7, $I$2, Activities!C20:N20)</f>
        <v>0</v>
      </c>
      <c r="J10" s="220">
        <f ca="1">SUMIF(Activities!$C$7:$O$7, $J$2, Activities!C20:N20)</f>
        <v>0</v>
      </c>
      <c r="K10" s="220"/>
      <c r="N10" s="244"/>
      <c r="O10" s="244"/>
      <c r="P10" s="244"/>
      <c r="Q10" s="244"/>
      <c r="R10" s="244"/>
      <c r="S10" s="244"/>
      <c r="T10" s="245"/>
      <c r="AF10" s="226">
        <f>'Long-Term Debt'!A13</f>
        <v>0</v>
      </c>
      <c r="AG10" s="227">
        <f>'Long-Term Debt'!B13</f>
        <v>0</v>
      </c>
      <c r="AH10" s="226">
        <f>'Long-Term Debt'!C13</f>
        <v>0</v>
      </c>
      <c r="AI10" s="226" t="str">
        <f>IF('Long-Term Debt'!D13 &lt;&gt; 0, 'Long-Term Debt'!D13, "")</f>
        <v/>
      </c>
      <c r="AJ10" s="226">
        <f>'Long-Term Debt'!E13</f>
        <v>0</v>
      </c>
      <c r="AK10" s="226">
        <f>'Long-Term Debt'!F13</f>
        <v>0</v>
      </c>
      <c r="AM10" s="224"/>
      <c r="AN10" s="224"/>
      <c r="AO10" s="224"/>
      <c r="AP10" s="224"/>
      <c r="AQ10" s="224"/>
      <c r="AR10" s="224"/>
    </row>
    <row r="11" spans="1:44" x14ac:dyDescent="0.3">
      <c r="A11" s="218" t="e">
        <f t="shared" si="0"/>
        <v>#N/A</v>
      </c>
      <c r="B11" s="219">
        <f>Activities!K7</f>
        <v>0</v>
      </c>
      <c r="C11" s="211" t="str">
        <f>IF(Activities!O21 &lt;&gt; 0, PROPER(Activities!B21), "")</f>
        <v/>
      </c>
      <c r="D11" s="220">
        <f ca="1">SUMIF(Activities!$C$7:$O$7, $D$2, Activities!C21:N21)</f>
        <v>0</v>
      </c>
      <c r="E11" s="220">
        <f ca="1">SUMIF(Activities!$C$7:$O$7, $E$2, Activities!C21:N21)</f>
        <v>0</v>
      </c>
      <c r="F11" s="220">
        <f ca="1">SUMIF(Activities!$C$7:$O$7, $F$2, Activities!C21:N21)</f>
        <v>0</v>
      </c>
      <c r="G11" s="220">
        <f ca="1">SUMIF(Activities!$C$7:$O$7, $G$2, Activities!C21:N21)</f>
        <v>0</v>
      </c>
      <c r="H11" s="220">
        <f ca="1">SUMIF(Activities!$C$7:$O$7, $H$2, Activities!C21:N21)</f>
        <v>0</v>
      </c>
      <c r="I11" s="220">
        <f ca="1">SUMIF(Activities!$C$7:$O$7, $I$2, Activities!C21:N21)</f>
        <v>0</v>
      </c>
      <c r="J11" s="220">
        <f ca="1">SUMIF(Activities!$C$7:$O$7, $J$2, Activities!C21:N21)</f>
        <v>0</v>
      </c>
      <c r="K11" s="220"/>
      <c r="N11" s="244"/>
      <c r="O11" s="244"/>
      <c r="P11" s="244"/>
      <c r="Q11" s="244"/>
      <c r="R11" s="244"/>
      <c r="S11" s="244"/>
      <c r="T11" s="245"/>
      <c r="AF11" s="226">
        <f>'Long-Term Debt'!A14</f>
        <v>0</v>
      </c>
      <c r="AG11" s="227">
        <f>'Long-Term Debt'!B14</f>
        <v>0</v>
      </c>
      <c r="AH11" s="226">
        <f>'Long-Term Debt'!C14</f>
        <v>0</v>
      </c>
      <c r="AI11" s="226" t="str">
        <f>IF('Long-Term Debt'!D14 &lt;&gt; 0, 'Long-Term Debt'!D14, "")</f>
        <v/>
      </c>
      <c r="AJ11" s="226">
        <f>'Long-Term Debt'!E14</f>
        <v>0</v>
      </c>
      <c r="AK11" s="226">
        <f>'Long-Term Debt'!F14</f>
        <v>0</v>
      </c>
      <c r="AM11" s="224"/>
      <c r="AN11" s="224"/>
      <c r="AO11" s="224"/>
      <c r="AP11" s="224"/>
      <c r="AQ11" s="224"/>
      <c r="AR11" s="224"/>
    </row>
    <row r="12" spans="1:44" x14ac:dyDescent="0.3">
      <c r="A12" s="218" t="e">
        <f t="shared" si="0"/>
        <v>#N/A</v>
      </c>
      <c r="B12" s="219">
        <f>Activities!L7</f>
        <v>0</v>
      </c>
      <c r="C12" s="211" t="str">
        <f>IF(Activities!O22 &lt;&gt; 0, PROPER(Activities!B22), "")</f>
        <v/>
      </c>
      <c r="D12" s="220">
        <f ca="1">SUMIF(Activities!$C$7:$O$7, $D$2, Activities!C22:N22)</f>
        <v>0</v>
      </c>
      <c r="E12" s="220">
        <f ca="1">SUMIF(Activities!$C$7:$O$7, $E$2, Activities!C22:N22)</f>
        <v>0</v>
      </c>
      <c r="F12" s="220">
        <f ca="1">SUMIF(Activities!$C$7:$O$7, $F$2, Activities!C22:N22)</f>
        <v>0</v>
      </c>
      <c r="G12" s="220">
        <f ca="1">SUMIF(Activities!$C$7:$O$7, $G$2, Activities!C22:N22)</f>
        <v>0</v>
      </c>
      <c r="H12" s="220">
        <f ca="1">SUMIF(Activities!$C$7:$O$7, $H$2, Activities!C22:N22)</f>
        <v>0</v>
      </c>
      <c r="I12" s="220">
        <f ca="1">SUMIF(Activities!$C$7:$O$7, $I$2, Activities!C22:N22)</f>
        <v>0</v>
      </c>
      <c r="J12" s="220">
        <f ca="1">SUMIF(Activities!$C$7:$O$7, $J$2, Activities!C22:N22)</f>
        <v>0</v>
      </c>
      <c r="K12" s="220"/>
      <c r="N12" s="244"/>
      <c r="O12" s="244"/>
      <c r="P12" s="244"/>
      <c r="Q12" s="244"/>
      <c r="R12" s="244"/>
      <c r="S12" s="244"/>
      <c r="T12" s="245"/>
      <c r="AF12" s="226">
        <f>'Long-Term Debt'!A15</f>
        <v>0</v>
      </c>
      <c r="AG12" s="227">
        <f>'Long-Term Debt'!B15</f>
        <v>0</v>
      </c>
      <c r="AH12" s="226">
        <f>'Long-Term Debt'!C15</f>
        <v>0</v>
      </c>
      <c r="AI12" s="226" t="str">
        <f>IF('Long-Term Debt'!D15 &lt;&gt; 0, 'Long-Term Debt'!D15, "")</f>
        <v/>
      </c>
      <c r="AJ12" s="226">
        <f>'Long-Term Debt'!E15</f>
        <v>0</v>
      </c>
      <c r="AK12" s="226">
        <f>'Long-Term Debt'!F15</f>
        <v>0</v>
      </c>
      <c r="AM12" s="224"/>
      <c r="AN12" s="224"/>
      <c r="AO12" s="224"/>
      <c r="AP12" s="224"/>
      <c r="AQ12" s="224"/>
      <c r="AR12" s="224"/>
    </row>
    <row r="13" spans="1:44" x14ac:dyDescent="0.3">
      <c r="A13" s="218" t="e">
        <f t="shared" si="0"/>
        <v>#N/A</v>
      </c>
      <c r="B13" s="219">
        <f>Activities!M7</f>
        <v>0</v>
      </c>
      <c r="C13" s="211" t="str">
        <f>IF(Activities!O23 &lt;&gt; 0, PROPER(Activities!B23), "")</f>
        <v/>
      </c>
      <c r="D13" s="220">
        <f ca="1">SUMIF(Activities!$C$7:$O$7, $D$2, Activities!C23:N23)</f>
        <v>0</v>
      </c>
      <c r="E13" s="220">
        <f ca="1">SUMIF(Activities!$C$7:$O$7, $E$2, Activities!C23:N23)</f>
        <v>0</v>
      </c>
      <c r="F13" s="220">
        <f ca="1">SUMIF(Activities!$C$7:$O$7, $F$2, Activities!C23:N23)</f>
        <v>0</v>
      </c>
      <c r="G13" s="220">
        <f ca="1">SUMIF(Activities!$C$7:$O$7, $G$2, Activities!C23:N23)</f>
        <v>0</v>
      </c>
      <c r="H13" s="220">
        <f ca="1">SUMIF(Activities!$C$7:$O$7, $H$2, Activities!C23:N23)</f>
        <v>0</v>
      </c>
      <c r="I13" s="220">
        <f ca="1">SUMIF(Activities!$C$7:$O$7, $I$2, Activities!C23:N23)</f>
        <v>0</v>
      </c>
      <c r="J13" s="220">
        <f ca="1">SUMIF(Activities!$C$7:$O$7, $J$2, Activities!C23:N23)</f>
        <v>0</v>
      </c>
      <c r="K13" s="220"/>
      <c r="N13" s="244"/>
      <c r="O13" s="244"/>
      <c r="P13" s="244"/>
      <c r="Q13" s="244"/>
      <c r="R13" s="244"/>
      <c r="S13" s="244"/>
      <c r="T13" s="245"/>
      <c r="AF13" s="226">
        <f>'Long-Term Debt'!A16</f>
        <v>0</v>
      </c>
      <c r="AG13" s="227">
        <f>'Long-Term Debt'!B16</f>
        <v>0</v>
      </c>
      <c r="AH13" s="226">
        <f>'Long-Term Debt'!C16</f>
        <v>0</v>
      </c>
      <c r="AI13" s="226" t="str">
        <f>IF('Long-Term Debt'!D16 &lt;&gt; 0, 'Long-Term Debt'!D16, "")</f>
        <v/>
      </c>
      <c r="AJ13" s="226">
        <f>'Long-Term Debt'!E16</f>
        <v>0</v>
      </c>
      <c r="AK13" s="226">
        <f>'Long-Term Debt'!F16</f>
        <v>0</v>
      </c>
      <c r="AM13" s="224"/>
      <c r="AN13" s="224"/>
      <c r="AO13" s="224"/>
      <c r="AP13" s="224"/>
      <c r="AQ13" s="224"/>
      <c r="AR13" s="224"/>
    </row>
    <row r="14" spans="1:44" x14ac:dyDescent="0.3">
      <c r="A14" s="218" t="e">
        <f t="shared" si="0"/>
        <v>#N/A</v>
      </c>
      <c r="B14" s="219">
        <f>Activities!N7</f>
        <v>0</v>
      </c>
      <c r="C14" s="211" t="str">
        <f>IF(Activities!O24 &lt;&gt; 0, PROPER(Activities!B24), "")</f>
        <v/>
      </c>
      <c r="D14" s="220">
        <f ca="1">SUMIF(Activities!$C$7:$O$7, $D$2, Activities!C24:N24)</f>
        <v>0</v>
      </c>
      <c r="E14" s="220">
        <f ca="1">SUMIF(Activities!$C$7:$O$7, $E$2, Activities!C24:N24)</f>
        <v>0</v>
      </c>
      <c r="F14" s="220">
        <f ca="1">SUMIF(Activities!$C$7:$O$7, $F$2, Activities!C24:N24)</f>
        <v>0</v>
      </c>
      <c r="G14" s="220">
        <f ca="1">SUMIF(Activities!$C$7:$O$7, $G$2, Activities!C24:N24)</f>
        <v>0</v>
      </c>
      <c r="H14" s="220">
        <f ca="1">SUMIF(Activities!$C$7:$O$7, $H$2, Activities!C24:N24)</f>
        <v>0</v>
      </c>
      <c r="I14" s="220">
        <f ca="1">SUMIF(Activities!$C$7:$O$7, $I$2, Activities!C24:N24)</f>
        <v>0</v>
      </c>
      <c r="J14" s="220">
        <f ca="1">SUMIF(Activities!$C$7:$O$7, $J$2, Activities!C24:N24)</f>
        <v>0</v>
      </c>
      <c r="K14" s="220"/>
      <c r="N14" s="244"/>
      <c r="O14" s="244"/>
      <c r="P14" s="244"/>
      <c r="Q14" s="244"/>
      <c r="R14" s="244"/>
      <c r="S14" s="244"/>
      <c r="T14" s="245"/>
      <c r="AF14" s="226">
        <f>'Long-Term Debt'!A17</f>
        <v>0</v>
      </c>
      <c r="AG14" s="227">
        <f>'Long-Term Debt'!B17</f>
        <v>0</v>
      </c>
      <c r="AH14" s="226">
        <f>'Long-Term Debt'!C17</f>
        <v>0</v>
      </c>
      <c r="AI14" s="226" t="str">
        <f>IF('Long-Term Debt'!D17 &lt;&gt; 0, 'Long-Term Debt'!D17, "")</f>
        <v/>
      </c>
      <c r="AJ14" s="226">
        <f>'Long-Term Debt'!E17</f>
        <v>0</v>
      </c>
      <c r="AK14" s="226">
        <f>'Long-Term Debt'!F17</f>
        <v>0</v>
      </c>
      <c r="AM14" s="224"/>
      <c r="AN14" s="224"/>
      <c r="AO14" s="224"/>
      <c r="AP14" s="224"/>
      <c r="AQ14" s="224"/>
      <c r="AR14" s="224"/>
    </row>
    <row r="15" spans="1:44" ht="15" thickBot="1" x14ac:dyDescent="0.35">
      <c r="A15" s="230">
        <f t="shared" si="0"/>
        <v>7</v>
      </c>
      <c r="B15" s="231" t="str">
        <f>Activities!O7</f>
        <v>Total Funds</v>
      </c>
      <c r="C15" s="211" t="str">
        <f>IF(Activities!O25 &lt;&gt; 0, PROPER(Activities!B25), "")</f>
        <v/>
      </c>
      <c r="D15" s="220">
        <f ca="1">SUMIF(Activities!$C$7:$O$7, $D$2, Activities!C25:N25)</f>
        <v>0</v>
      </c>
      <c r="E15" s="220">
        <f ca="1">SUMIF(Activities!$C$7:$O$7, $E$2, Activities!C25:N25)</f>
        <v>0</v>
      </c>
      <c r="F15" s="220">
        <f ca="1">SUMIF(Activities!$C$7:$O$7, $F$2, Activities!C25:N25)</f>
        <v>0</v>
      </c>
      <c r="G15" s="220">
        <f ca="1">SUMIF(Activities!$C$7:$O$7, $G$2, Activities!C25:N25)</f>
        <v>0</v>
      </c>
      <c r="H15" s="220">
        <f ca="1">SUMIF(Activities!$C$7:$O$7, $H$2, Activities!C25:N25)</f>
        <v>0</v>
      </c>
      <c r="I15" s="220">
        <f ca="1">SUMIF(Activities!$C$7:$O$7, $I$2, Activities!C25:N25)</f>
        <v>0</v>
      </c>
      <c r="J15" s="220">
        <f ca="1">SUMIF(Activities!$C$7:$O$7, $J$2, Activities!C25:N25)</f>
        <v>0</v>
      </c>
      <c r="K15" s="220"/>
      <c r="N15" s="244"/>
      <c r="O15" s="244"/>
      <c r="P15" s="244"/>
      <c r="Q15" s="244"/>
      <c r="R15" s="244"/>
      <c r="S15" s="244"/>
      <c r="T15" s="245"/>
      <c r="AF15" s="226">
        <f>'Long-Term Debt'!A18</f>
        <v>0</v>
      </c>
      <c r="AG15" s="227">
        <f>'Long-Term Debt'!B18</f>
        <v>0</v>
      </c>
      <c r="AH15" s="226">
        <f>'Long-Term Debt'!C18</f>
        <v>0</v>
      </c>
      <c r="AI15" s="226" t="str">
        <f>IF('Long-Term Debt'!D18 &lt;&gt; 0, 'Long-Term Debt'!D18, "")</f>
        <v/>
      </c>
      <c r="AJ15" s="226">
        <f>'Long-Term Debt'!E18</f>
        <v>0</v>
      </c>
      <c r="AK15" s="226">
        <f>'Long-Term Debt'!F18</f>
        <v>0</v>
      </c>
      <c r="AM15" s="224"/>
      <c r="AN15" s="224"/>
      <c r="AO15" s="224"/>
      <c r="AP15" s="224"/>
      <c r="AQ15" s="224"/>
      <c r="AR15" s="224"/>
    </row>
    <row r="16" spans="1:44" ht="15" thickBot="1" x14ac:dyDescent="0.35">
      <c r="A16" s="232"/>
      <c r="B16" s="232"/>
      <c r="C16" s="211" t="str">
        <f>IF(Activities!O26 &lt;&gt; 0, PROPER(Activities!B26), "")</f>
        <v/>
      </c>
      <c r="D16" s="220">
        <f ca="1">SUMIF(Activities!$C$7:$O$7, $D$2, Activities!C26:N26)</f>
        <v>0</v>
      </c>
      <c r="E16" s="220">
        <f ca="1">SUMIF(Activities!$C$7:$O$7, $E$2, Activities!C26:N26)</f>
        <v>0</v>
      </c>
      <c r="F16" s="220">
        <f ca="1">SUMIF(Activities!$C$7:$O$7, $F$2, Activities!C26:N26)</f>
        <v>0</v>
      </c>
      <c r="G16" s="220">
        <f ca="1">SUMIF(Activities!$C$7:$O$7, $G$2, Activities!C26:N26)</f>
        <v>0</v>
      </c>
      <c r="H16" s="220">
        <f ca="1">SUMIF(Activities!$C$7:$O$7, $H$2, Activities!C26:N26)</f>
        <v>0</v>
      </c>
      <c r="I16" s="220">
        <f ca="1">SUMIF(Activities!$C$7:$O$7, $I$2, Activities!C26:N26)</f>
        <v>0</v>
      </c>
      <c r="J16" s="220">
        <f ca="1">SUMIF(Activities!$C$7:$O$7, $J$2, Activities!C26:N26)</f>
        <v>0</v>
      </c>
      <c r="K16" s="220"/>
      <c r="N16" s="244"/>
      <c r="O16" s="244"/>
      <c r="P16" s="244"/>
      <c r="Q16" s="244"/>
      <c r="R16" s="244"/>
      <c r="S16" s="244"/>
      <c r="T16" s="245"/>
      <c r="AF16" s="226">
        <f>'Long-Term Debt'!A19</f>
        <v>0</v>
      </c>
      <c r="AG16" s="227">
        <f>'Long-Term Debt'!B19</f>
        <v>0</v>
      </c>
      <c r="AH16" s="226">
        <f>'Long-Term Debt'!C19</f>
        <v>0</v>
      </c>
      <c r="AI16" s="226" t="str">
        <f>IF('Long-Term Debt'!D19 &lt;&gt; 0, 'Long-Term Debt'!D19, "")</f>
        <v/>
      </c>
      <c r="AJ16" s="226">
        <f>'Long-Term Debt'!E19</f>
        <v>0</v>
      </c>
      <c r="AK16" s="226">
        <f>'Long-Term Debt'!F19</f>
        <v>0</v>
      </c>
      <c r="AL16" s="224"/>
      <c r="AM16" s="224"/>
      <c r="AN16" s="224"/>
      <c r="AO16" s="224"/>
      <c r="AP16" s="224"/>
      <c r="AQ16" s="224"/>
      <c r="AR16" s="224"/>
    </row>
    <row r="17" spans="1:44" x14ac:dyDescent="0.3">
      <c r="A17" s="233"/>
      <c r="B17" s="210" t="s">
        <v>720</v>
      </c>
      <c r="C17" s="211" t="str">
        <f>IF(Activities!O27 &lt;&gt; 0, PROPER(Activities!B27), "")</f>
        <v/>
      </c>
      <c r="D17" s="220">
        <f ca="1">SUMIF(Activities!$C$7:$O$7, $D$2, Activities!C27:N27)</f>
        <v>0</v>
      </c>
      <c r="E17" s="220">
        <f ca="1">SUMIF(Activities!$C$7:$O$7, $E$2, Activities!C27:N27)</f>
        <v>0</v>
      </c>
      <c r="F17" s="220">
        <f ca="1">SUMIF(Activities!$C$7:$O$7, $F$2, Activities!C27:N27)</f>
        <v>0</v>
      </c>
      <c r="G17" s="220">
        <f ca="1">SUMIF(Activities!$C$7:$O$7, $G$2, Activities!C27:N27)</f>
        <v>0</v>
      </c>
      <c r="H17" s="220">
        <f ca="1">SUMIF(Activities!$C$7:$O$7, $H$2, Activities!C27:N27)</f>
        <v>0</v>
      </c>
      <c r="I17" s="220">
        <f ca="1">SUMIF(Activities!$C$7:$O$7, $I$2, Activities!C27:N27)</f>
        <v>0</v>
      </c>
      <c r="J17" s="220">
        <f ca="1">SUMIF(Activities!$C$7:$O$7, $J$2, Activities!C27:N27)</f>
        <v>0</v>
      </c>
      <c r="K17" s="220"/>
      <c r="N17" s="244"/>
      <c r="O17" s="244"/>
      <c r="P17" s="244"/>
      <c r="Q17" s="244"/>
      <c r="R17" s="244"/>
      <c r="S17" s="244"/>
      <c r="T17" s="245"/>
      <c r="AF17" s="226">
        <f>'Long-Term Debt'!A20</f>
        <v>0</v>
      </c>
      <c r="AG17" s="227">
        <f>'Long-Term Debt'!B20</f>
        <v>0</v>
      </c>
      <c r="AH17" s="226">
        <f>'Long-Term Debt'!C20</f>
        <v>0</v>
      </c>
      <c r="AI17" s="226" t="str">
        <f>IF('Long-Term Debt'!D20 &lt;&gt; 0, 'Long-Term Debt'!D20, "")</f>
        <v/>
      </c>
      <c r="AJ17" s="226">
        <f>'Long-Term Debt'!E20</f>
        <v>0</v>
      </c>
      <c r="AK17" s="226">
        <f>'Long-Term Debt'!F20</f>
        <v>0</v>
      </c>
      <c r="AL17" s="224"/>
      <c r="AM17" s="224"/>
      <c r="AN17" s="224"/>
      <c r="AO17" s="224"/>
      <c r="AP17" s="224"/>
      <c r="AQ17" s="224"/>
      <c r="AR17" s="224"/>
    </row>
    <row r="18" spans="1:44" x14ac:dyDescent="0.3">
      <c r="A18" s="234">
        <v>1</v>
      </c>
      <c r="B18" s="235" t="s">
        <v>24</v>
      </c>
      <c r="C18" s="211" t="str">
        <f>IF(Activities!O28 &lt;&gt; 0, PROPER(Activities!B28), "")</f>
        <v/>
      </c>
      <c r="D18" s="220">
        <f ca="1">SUMIF(Activities!$C$7:$O$7, $D$2, Activities!C28:N28)</f>
        <v>0</v>
      </c>
      <c r="E18" s="220">
        <f ca="1">SUMIF(Activities!$C$7:$O$7, $E$2, Activities!C28:N28)</f>
        <v>0</v>
      </c>
      <c r="F18" s="220">
        <f ca="1">SUMIF(Activities!$C$7:$O$7, $F$2, Activities!C28:N28)</f>
        <v>0</v>
      </c>
      <c r="G18" s="220">
        <f ca="1">SUMIF(Activities!$C$7:$O$7, $G$2, Activities!C28:N28)</f>
        <v>0</v>
      </c>
      <c r="H18" s="220">
        <f ca="1">SUMIF(Activities!$C$7:$O$7, $H$2, Activities!C28:N28)</f>
        <v>0</v>
      </c>
      <c r="I18" s="220">
        <f ca="1">SUMIF(Activities!$C$7:$O$7, $I$2, Activities!C28:N28)</f>
        <v>0</v>
      </c>
      <c r="J18" s="220">
        <f ca="1">SUMIF(Activities!$C$7:$O$7, $J$2, Activities!C28:N28)</f>
        <v>0</v>
      </c>
      <c r="K18" s="220"/>
      <c r="N18" s="244"/>
      <c r="O18" s="244"/>
      <c r="P18" s="244"/>
      <c r="Q18" s="244"/>
      <c r="R18" s="244"/>
      <c r="S18" s="244"/>
      <c r="T18" s="245"/>
      <c r="Z18" s="224"/>
      <c r="AA18" s="224"/>
      <c r="AB18" s="224"/>
      <c r="AC18" s="224"/>
      <c r="AI18" s="224"/>
      <c r="AK18" s="224"/>
      <c r="AL18" s="224"/>
      <c r="AM18" s="224"/>
      <c r="AN18" s="224"/>
      <c r="AO18" s="224"/>
      <c r="AP18" s="224"/>
      <c r="AQ18" s="224"/>
      <c r="AR18" s="224"/>
    </row>
    <row r="19" spans="1:44" x14ac:dyDescent="0.3">
      <c r="A19" s="234">
        <v>2</v>
      </c>
      <c r="B19" s="235" t="s">
        <v>687</v>
      </c>
      <c r="C19" s="211" t="str">
        <f>IF(Activities!O29 &lt;&gt; 0, PROPER(Activities!B29), "")</f>
        <v/>
      </c>
      <c r="D19" s="220">
        <f ca="1">SUMIF(Activities!$C$7:$O$7, $D$2, Activities!C29:N29)</f>
        <v>0</v>
      </c>
      <c r="E19" s="220">
        <f ca="1">SUMIF(Activities!$C$7:$O$7, $E$2, Activities!C29:N29)</f>
        <v>0</v>
      </c>
      <c r="F19" s="220">
        <f ca="1">SUMIF(Activities!$C$7:$O$7, $F$2, Activities!C29:N29)</f>
        <v>0</v>
      </c>
      <c r="G19" s="220">
        <f ca="1">SUMIF(Activities!$C$7:$O$7, $G$2, Activities!C29:N29)</f>
        <v>0</v>
      </c>
      <c r="H19" s="220">
        <f ca="1">SUMIF(Activities!$C$7:$O$7, $H$2, Activities!C29:N29)</f>
        <v>0</v>
      </c>
      <c r="I19" s="220">
        <f ca="1">SUMIF(Activities!$C$7:$O$7, $I$2, Activities!C29:N29)</f>
        <v>0</v>
      </c>
      <c r="J19" s="220">
        <f ca="1">SUMIF(Activities!$C$7:$O$7, $J$2, Activities!C29:N29)</f>
        <v>0</v>
      </c>
      <c r="K19" s="220"/>
      <c r="N19" s="244"/>
      <c r="O19" s="244"/>
      <c r="P19" s="244"/>
      <c r="Q19" s="244"/>
      <c r="R19" s="244"/>
      <c r="S19" s="244"/>
      <c r="T19" s="245"/>
      <c r="Z19" s="224"/>
      <c r="AA19" s="224"/>
      <c r="AB19" s="224"/>
      <c r="AC19" s="224"/>
      <c r="AI19" s="224"/>
      <c r="AK19" s="224"/>
      <c r="AL19" s="224"/>
      <c r="AM19" s="224"/>
      <c r="AN19" s="224"/>
      <c r="AO19" s="224"/>
      <c r="AP19" s="224"/>
      <c r="AQ19" s="224"/>
      <c r="AR19" s="224"/>
    </row>
    <row r="20" spans="1:44" x14ac:dyDescent="0.3">
      <c r="A20" s="234">
        <v>3</v>
      </c>
      <c r="B20" s="235" t="s">
        <v>690</v>
      </c>
      <c r="C20" s="211" t="str">
        <f>IF(Activities!O30 &lt;&gt; 0, PROPER(Activities!B30), "")</f>
        <v/>
      </c>
      <c r="D20" s="220">
        <f ca="1">SUMIF(Activities!$C$7:$O$7, $D$2, Activities!C30:N30)</f>
        <v>0</v>
      </c>
      <c r="E20" s="220">
        <f ca="1">SUMIF(Activities!$C$7:$O$7, $E$2, Activities!C30:N30)</f>
        <v>0</v>
      </c>
      <c r="F20" s="220">
        <f ca="1">SUMIF(Activities!$C$7:$O$7, $F$2, Activities!C30:N30)</f>
        <v>0</v>
      </c>
      <c r="G20" s="220">
        <f ca="1">SUMIF(Activities!$C$7:$O$7, $G$2, Activities!C30:N30)</f>
        <v>0</v>
      </c>
      <c r="H20" s="220">
        <f ca="1">SUMIF(Activities!$C$7:$O$7, $H$2, Activities!C30:N30)</f>
        <v>0</v>
      </c>
      <c r="I20" s="220">
        <f ca="1">SUMIF(Activities!$C$7:$O$7, $I$2, Activities!C30:N30)</f>
        <v>0</v>
      </c>
      <c r="J20" s="220">
        <f ca="1">SUMIF(Activities!$C$7:$O$7, $J$2, Activities!C30:N30)</f>
        <v>0</v>
      </c>
      <c r="K20" s="220"/>
      <c r="N20" s="244"/>
      <c r="O20" s="244"/>
      <c r="P20" s="244"/>
      <c r="Q20" s="244"/>
      <c r="R20" s="244"/>
      <c r="S20" s="244"/>
      <c r="T20" s="245"/>
      <c r="Z20" s="224"/>
      <c r="AA20" s="224"/>
      <c r="AB20" s="224"/>
      <c r="AC20" s="224"/>
      <c r="AI20" s="224"/>
      <c r="AK20" s="224"/>
      <c r="AL20" s="224"/>
      <c r="AM20" s="224"/>
      <c r="AN20" s="224"/>
      <c r="AO20" s="224"/>
      <c r="AP20" s="224"/>
      <c r="AQ20" s="224"/>
      <c r="AR20" s="224"/>
    </row>
    <row r="21" spans="1:44" x14ac:dyDescent="0.3">
      <c r="A21" s="234">
        <v>4</v>
      </c>
      <c r="B21" s="235" t="s">
        <v>688</v>
      </c>
      <c r="C21" s="211" t="str">
        <f>IF(Activities!O31 &lt;&gt; 0, PROPER(Activities!B31), "")</f>
        <v/>
      </c>
      <c r="D21" s="220">
        <f ca="1">SUMIF(Activities!$C$7:$O$7, $D$2, Activities!C31:N31)</f>
        <v>0</v>
      </c>
      <c r="E21" s="220">
        <f ca="1">SUMIF(Activities!$C$7:$O$7, $E$2, Activities!C31:N31)</f>
        <v>0</v>
      </c>
      <c r="F21" s="220">
        <f ca="1">SUMIF(Activities!$C$7:$O$7, $F$2, Activities!C31:N31)</f>
        <v>0</v>
      </c>
      <c r="G21" s="220">
        <f ca="1">SUMIF(Activities!$C$7:$O$7, $G$2, Activities!C31:N31)</f>
        <v>0</v>
      </c>
      <c r="H21" s="220">
        <f ca="1">SUMIF(Activities!$C$7:$O$7, $H$2, Activities!C31:N31)</f>
        <v>0</v>
      </c>
      <c r="I21" s="220">
        <f ca="1">SUMIF(Activities!$C$7:$O$7, $I$2, Activities!C31:N31)</f>
        <v>0</v>
      </c>
      <c r="J21" s="220">
        <f ca="1">SUMIF(Activities!$C$7:$O$7, $J$2, Activities!C31:N31)</f>
        <v>0</v>
      </c>
      <c r="K21" s="220"/>
      <c r="N21" s="244"/>
      <c r="O21" s="244"/>
      <c r="P21" s="244"/>
      <c r="Q21" s="244"/>
      <c r="R21" s="244"/>
      <c r="S21" s="244"/>
      <c r="T21" s="245"/>
      <c r="Z21" s="224"/>
      <c r="AA21" s="224"/>
      <c r="AB21" s="224"/>
      <c r="AC21" s="224"/>
      <c r="AI21" s="224"/>
      <c r="AK21" s="224"/>
      <c r="AL21" s="224"/>
      <c r="AM21" s="224"/>
      <c r="AN21" s="224"/>
      <c r="AO21" s="224"/>
      <c r="AP21" s="224"/>
      <c r="AQ21" s="224"/>
      <c r="AR21" s="224"/>
    </row>
    <row r="22" spans="1:44" x14ac:dyDescent="0.3">
      <c r="A22" s="234">
        <v>5</v>
      </c>
      <c r="B22" s="235" t="s">
        <v>689</v>
      </c>
      <c r="C22" s="211" t="str">
        <f>IF(Activities!O32 &lt;&gt; 0, PROPER(Activities!B32), "")</f>
        <v/>
      </c>
      <c r="D22" s="220">
        <f ca="1">SUMIF(Activities!$C$7:$O$7, $D$2, Activities!C32:N32)</f>
        <v>0</v>
      </c>
      <c r="E22" s="220">
        <f ca="1">SUMIF(Activities!$C$7:$O$7, $E$2, Activities!C32:N32)</f>
        <v>0</v>
      </c>
      <c r="F22" s="220">
        <f ca="1">SUMIF(Activities!$C$7:$O$7, $F$2, Activities!C32:N32)</f>
        <v>0</v>
      </c>
      <c r="G22" s="220">
        <f ca="1">SUMIF(Activities!$C$7:$O$7, $G$2, Activities!C32:N32)</f>
        <v>0</v>
      </c>
      <c r="H22" s="220">
        <f ca="1">SUMIF(Activities!$C$7:$O$7, $H$2, Activities!C32:N32)</f>
        <v>0</v>
      </c>
      <c r="I22" s="220">
        <f ca="1">SUMIF(Activities!$C$7:$O$7, $I$2, Activities!C32:N32)</f>
        <v>0</v>
      </c>
      <c r="J22" s="220">
        <f ca="1">SUMIF(Activities!$C$7:$O$7, $J$2, Activities!C32:N32)</f>
        <v>0</v>
      </c>
      <c r="K22" s="220"/>
      <c r="N22" s="244"/>
      <c r="O22" s="244"/>
      <c r="P22" s="244"/>
      <c r="Q22" s="244"/>
      <c r="R22" s="244"/>
      <c r="S22" s="244"/>
      <c r="T22" s="245"/>
      <c r="Z22" s="224"/>
      <c r="AA22" s="224"/>
      <c r="AB22" s="224"/>
      <c r="AC22" s="224"/>
      <c r="AI22" s="224"/>
      <c r="AK22" s="224"/>
      <c r="AL22" s="224"/>
      <c r="AM22" s="224"/>
      <c r="AN22" s="224"/>
      <c r="AO22" s="224"/>
      <c r="AP22" s="224"/>
      <c r="AQ22" s="224"/>
      <c r="AR22" s="224"/>
    </row>
    <row r="23" spans="1:44" x14ac:dyDescent="0.3">
      <c r="A23" s="234">
        <v>6</v>
      </c>
      <c r="B23" s="235" t="s">
        <v>700</v>
      </c>
      <c r="C23" s="211" t="str">
        <f>IF(Activities!O33 &lt;&gt; 0, PROPER(Activities!B33), "")</f>
        <v/>
      </c>
      <c r="D23" s="220">
        <f ca="1">SUMIF(Activities!$C$7:$O$7, $D$2, Activities!C33:N33)</f>
        <v>0</v>
      </c>
      <c r="E23" s="220">
        <f ca="1">SUMIF(Activities!$C$7:$O$7, $E$2, Activities!C33:N33)</f>
        <v>0</v>
      </c>
      <c r="F23" s="220">
        <f ca="1">SUMIF(Activities!$C$7:$O$7, $F$2, Activities!C33:N33)</f>
        <v>0</v>
      </c>
      <c r="G23" s="220">
        <f ca="1">SUMIF(Activities!$C$7:$O$7, $G$2, Activities!C33:N33)</f>
        <v>0</v>
      </c>
      <c r="H23" s="220">
        <f ca="1">SUMIF(Activities!$C$7:$O$7, $H$2, Activities!C33:N33)</f>
        <v>0</v>
      </c>
      <c r="I23" s="220">
        <f ca="1">SUMIF(Activities!$C$7:$O$7, $I$2, Activities!C33:N33)</f>
        <v>0</v>
      </c>
      <c r="J23" s="220">
        <f ca="1">SUMIF(Activities!$C$7:$O$7, $J$2, Activities!C33:N33)</f>
        <v>0</v>
      </c>
      <c r="K23" s="220"/>
      <c r="N23" s="244"/>
      <c r="O23" s="244"/>
      <c r="P23" s="244"/>
      <c r="Q23" s="244"/>
      <c r="R23" s="244"/>
      <c r="S23" s="244"/>
      <c r="T23" s="245"/>
      <c r="Z23" s="224"/>
      <c r="AA23" s="224"/>
      <c r="AB23" s="224"/>
      <c r="AC23" s="224"/>
      <c r="AJ23" s="225"/>
      <c r="AM23" s="224"/>
      <c r="AN23" s="224"/>
      <c r="AO23" s="224"/>
      <c r="AP23" s="224"/>
      <c r="AQ23" s="224"/>
      <c r="AR23" s="224"/>
    </row>
    <row r="24" spans="1:44" x14ac:dyDescent="0.3">
      <c r="A24" s="234">
        <v>7</v>
      </c>
      <c r="B24" s="235" t="s">
        <v>1868</v>
      </c>
      <c r="C24" s="211" t="str">
        <f>IF(Activities!O34 &lt;&gt; 0, PROPER(Activities!B34), "")</f>
        <v/>
      </c>
      <c r="D24" s="220">
        <f ca="1">SUMIF(Activities!$C$7:$O$7, $D$2, Activities!C34:N34)</f>
        <v>0</v>
      </c>
      <c r="E24" s="220">
        <f ca="1">SUMIF(Activities!$C$7:$O$7, $E$2, Activities!C34:N34)</f>
        <v>0</v>
      </c>
      <c r="F24" s="220">
        <f ca="1">SUMIF(Activities!$C$7:$O$7, $F$2, Activities!C34:N34)</f>
        <v>0</v>
      </c>
      <c r="G24" s="220">
        <f ca="1">SUMIF(Activities!$C$7:$O$7, $G$2, Activities!C34:N34)</f>
        <v>0</v>
      </c>
      <c r="H24" s="220">
        <f ca="1">SUMIF(Activities!$C$7:$O$7, $H$2, Activities!C34:N34)</f>
        <v>0</v>
      </c>
      <c r="I24" s="220">
        <f ca="1">SUMIF(Activities!$C$7:$O$7, $I$2, Activities!C34:N34)</f>
        <v>0</v>
      </c>
      <c r="J24" s="220">
        <f ca="1">SUMIF(Activities!$C$7:$O$7, $J$2, Activities!C34:N34)</f>
        <v>0</v>
      </c>
      <c r="K24" s="220"/>
      <c r="N24" s="244"/>
      <c r="O24" s="244"/>
      <c r="P24" s="244"/>
      <c r="Q24" s="244"/>
      <c r="R24" s="244"/>
      <c r="S24" s="244"/>
      <c r="T24" s="245"/>
      <c r="Z24" s="224"/>
      <c r="AA24" s="224"/>
      <c r="AB24" s="224"/>
      <c r="AC24" s="224"/>
      <c r="AJ24" s="225"/>
      <c r="AM24" s="224"/>
      <c r="AN24" s="224"/>
      <c r="AO24" s="224"/>
      <c r="AP24" s="224"/>
      <c r="AQ24" s="224"/>
      <c r="AR24" s="224"/>
    </row>
    <row r="25" spans="1:44" ht="15" thickBot="1" x14ac:dyDescent="0.35">
      <c r="A25" s="236">
        <v>8</v>
      </c>
      <c r="B25" s="237" t="s">
        <v>693</v>
      </c>
      <c r="C25" s="211" t="str">
        <f>IF(Activities!O35 &lt;&gt; 0, PROPER(Activities!B35), "")</f>
        <v/>
      </c>
      <c r="D25" s="220">
        <f ca="1">SUMIF(Activities!$C$7:$O$7, $D$2, Activities!C35:N35)</f>
        <v>0</v>
      </c>
      <c r="E25" s="220">
        <f ca="1">SUMIF(Activities!$C$7:$O$7, $E$2, Activities!C35:N35)</f>
        <v>0</v>
      </c>
      <c r="F25" s="220">
        <f ca="1">SUMIF(Activities!$C$7:$O$7, $F$2, Activities!C35:N35)</f>
        <v>0</v>
      </c>
      <c r="G25" s="220">
        <f ca="1">SUMIF(Activities!$C$7:$O$7, $G$2, Activities!C35:N35)</f>
        <v>0</v>
      </c>
      <c r="H25" s="220">
        <f ca="1">SUMIF(Activities!$C$7:$O$7, $H$2, Activities!C35:N35)</f>
        <v>0</v>
      </c>
      <c r="I25" s="220">
        <f ca="1">SUMIF(Activities!$C$7:$O$7, $I$2, Activities!C35:N35)</f>
        <v>0</v>
      </c>
      <c r="J25" s="220">
        <f ca="1">SUMIF(Activities!$C$7:$O$7, $J$2, Activities!C35:N35)</f>
        <v>0</v>
      </c>
      <c r="K25" s="220"/>
      <c r="N25" s="244"/>
      <c r="O25" s="244"/>
      <c r="P25" s="244"/>
      <c r="Q25" s="244"/>
      <c r="R25" s="244"/>
      <c r="S25" s="244"/>
      <c r="T25" s="245"/>
      <c r="AJ25" s="225"/>
      <c r="AM25" s="224"/>
      <c r="AN25" s="224"/>
      <c r="AO25" s="224"/>
      <c r="AP25" s="224"/>
      <c r="AQ25" s="224"/>
      <c r="AR25" s="224"/>
    </row>
    <row r="26" spans="1:44" x14ac:dyDescent="0.3">
      <c r="A26" s="232"/>
      <c r="B26" s="232"/>
      <c r="C26" s="211" t="str">
        <f>IF(Activities!O36 &lt;&gt; 0, PROPER(Activities!B36), "")</f>
        <v/>
      </c>
      <c r="D26" s="220">
        <f ca="1">SUMIF(Activities!$C$7:$O$7, $D$2, Activities!C36:N36)</f>
        <v>0</v>
      </c>
      <c r="E26" s="220">
        <f ca="1">SUMIF(Activities!$C$7:$O$7, $E$2, Activities!C36:N36)</f>
        <v>0</v>
      </c>
      <c r="F26" s="220">
        <f ca="1">SUMIF(Activities!$C$7:$O$7, $F$2, Activities!C36:N36)</f>
        <v>0</v>
      </c>
      <c r="G26" s="220">
        <f ca="1">SUMIF(Activities!$C$7:$O$7, $G$2, Activities!C36:N36)</f>
        <v>0</v>
      </c>
      <c r="H26" s="220">
        <f ca="1">SUMIF(Activities!$C$7:$O$7, $H$2, Activities!C36:N36)</f>
        <v>0</v>
      </c>
      <c r="I26" s="220">
        <f ca="1">SUMIF(Activities!$C$7:$O$7, $I$2, Activities!C36:N36)</f>
        <v>0</v>
      </c>
      <c r="J26" s="220">
        <f ca="1">SUMIF(Activities!$C$7:$O$7, $J$2, Activities!C36:N36)</f>
        <v>0</v>
      </c>
      <c r="K26" s="220"/>
      <c r="N26" s="244"/>
      <c r="O26" s="244"/>
      <c r="P26" s="244"/>
      <c r="Q26" s="244"/>
      <c r="R26" s="244"/>
      <c r="S26" s="244"/>
      <c r="T26" s="245"/>
      <c r="AJ26" s="225"/>
      <c r="AM26" s="224"/>
      <c r="AN26" s="224"/>
      <c r="AO26" s="224"/>
      <c r="AP26" s="224"/>
      <c r="AQ26" s="224"/>
      <c r="AR26" s="224"/>
    </row>
    <row r="27" spans="1:44" x14ac:dyDescent="0.3">
      <c r="A27" s="232"/>
      <c r="B27" s="232"/>
      <c r="C27" s="211" t="str">
        <f>IF(Activities!O37 &lt;&gt; 0, PROPER(Activities!B37), "")</f>
        <v/>
      </c>
      <c r="D27" s="220">
        <f ca="1">SUMIF(Activities!$C$7:$O$7, $D$2, Activities!C37:N37)</f>
        <v>0</v>
      </c>
      <c r="E27" s="220">
        <f ca="1">SUMIF(Activities!$C$7:$O$7, $E$2, Activities!C37:N37)</f>
        <v>0</v>
      </c>
      <c r="F27" s="220">
        <f ca="1">SUMIF(Activities!$C$7:$O$7, $F$2, Activities!C37:N37)</f>
        <v>0</v>
      </c>
      <c r="G27" s="220">
        <f ca="1">SUMIF(Activities!$C$7:$O$7, $G$2, Activities!C37:N37)</f>
        <v>0</v>
      </c>
      <c r="H27" s="220">
        <f ca="1">SUMIF(Activities!$C$7:$O$7, $H$2, Activities!C37:N37)</f>
        <v>0</v>
      </c>
      <c r="I27" s="220">
        <f ca="1">SUMIF(Activities!$C$7:$O$7, $I$2, Activities!C37:N37)</f>
        <v>0</v>
      </c>
      <c r="J27" s="220">
        <f ca="1">SUMIF(Activities!$C$7:$O$7, $J$2, Activities!C37:N37)</f>
        <v>0</v>
      </c>
      <c r="K27" s="220"/>
      <c r="N27" s="244"/>
      <c r="O27" s="244"/>
      <c r="P27" s="244"/>
      <c r="Q27" s="244"/>
      <c r="R27" s="244"/>
      <c r="S27" s="244"/>
      <c r="T27" s="245"/>
      <c r="AJ27" s="225"/>
      <c r="AM27" s="224"/>
      <c r="AN27" s="224"/>
      <c r="AO27" s="224"/>
      <c r="AP27" s="224"/>
      <c r="AQ27" s="224"/>
      <c r="AR27" s="224"/>
    </row>
    <row r="28" spans="1:44" x14ac:dyDescent="0.3">
      <c r="A28" s="232"/>
      <c r="B28" s="232"/>
      <c r="C28" s="211" t="str">
        <f>IF(Activities!O38 &lt;&gt; 0, PROPER(Activities!B38), "")</f>
        <v/>
      </c>
      <c r="D28" s="220">
        <f ca="1">SUMIF(Activities!$C$7:$O$7, $D$2, Activities!C38:N38)</f>
        <v>0</v>
      </c>
      <c r="E28" s="220">
        <f ca="1">SUMIF(Activities!$C$7:$O$7, $E$2, Activities!C38:N38)</f>
        <v>0</v>
      </c>
      <c r="F28" s="220">
        <f ca="1">SUMIF(Activities!$C$7:$O$7, $F$2, Activities!C38:N38)</f>
        <v>0</v>
      </c>
      <c r="G28" s="220">
        <f ca="1">SUMIF(Activities!$C$7:$O$7, $G$2, Activities!C38:N38)</f>
        <v>0</v>
      </c>
      <c r="H28" s="220">
        <f ca="1">SUMIF(Activities!$C$7:$O$7, $H$2, Activities!C38:N38)</f>
        <v>0</v>
      </c>
      <c r="I28" s="220">
        <f ca="1">SUMIF(Activities!$C$7:$O$7, $I$2, Activities!C38:N38)</f>
        <v>0</v>
      </c>
      <c r="J28" s="220">
        <f ca="1">SUMIF(Activities!$C$7:$O$7, $J$2, Activities!C38:N38)</f>
        <v>0</v>
      </c>
      <c r="K28" s="220"/>
      <c r="N28" s="244"/>
      <c r="O28" s="244"/>
      <c r="P28" s="244"/>
      <c r="Q28" s="244"/>
      <c r="R28" s="244"/>
      <c r="S28" s="244"/>
      <c r="T28" s="245"/>
      <c r="AJ28" s="225"/>
      <c r="AM28" s="224"/>
      <c r="AN28" s="224"/>
      <c r="AO28" s="224"/>
      <c r="AP28" s="224"/>
      <c r="AQ28" s="224"/>
      <c r="AR28" s="224"/>
    </row>
    <row r="29" spans="1:44" x14ac:dyDescent="0.3">
      <c r="A29" s="232"/>
      <c r="B29" s="232"/>
      <c r="C29" s="211" t="str">
        <f>IF(Activities!O39 &lt;&gt; 0, PROPER(Activities!B39), "")</f>
        <v/>
      </c>
      <c r="D29" s="220">
        <f ca="1">SUMIF(Activities!$C$7:$O$7, $D$2, Activities!C39:N39)</f>
        <v>0</v>
      </c>
      <c r="E29" s="220">
        <f ca="1">SUMIF(Activities!$C$7:$O$7, $E$2, Activities!C39:N39)</f>
        <v>0</v>
      </c>
      <c r="F29" s="220">
        <f ca="1">SUMIF(Activities!$C$7:$O$7, $F$2, Activities!C39:N39)</f>
        <v>0</v>
      </c>
      <c r="G29" s="220">
        <f ca="1">SUMIF(Activities!$C$7:$O$7, $G$2, Activities!C39:N39)</f>
        <v>0</v>
      </c>
      <c r="H29" s="220">
        <f ca="1">SUMIF(Activities!$C$7:$O$7, $H$2, Activities!C39:N39)</f>
        <v>0</v>
      </c>
      <c r="I29" s="220">
        <f ca="1">SUMIF(Activities!$C$7:$O$7, $I$2, Activities!C39:N39)</f>
        <v>0</v>
      </c>
      <c r="J29" s="220">
        <f ca="1">SUMIF(Activities!$C$7:$O$7, $J$2, Activities!C39:N39)</f>
        <v>0</v>
      </c>
      <c r="K29" s="220"/>
      <c r="N29" s="244"/>
      <c r="O29" s="244"/>
      <c r="P29" s="244"/>
      <c r="Q29" s="244"/>
      <c r="R29" s="244"/>
      <c r="S29" s="244"/>
      <c r="T29" s="245"/>
      <c r="AJ29" s="225"/>
      <c r="AM29" s="224"/>
      <c r="AN29" s="224"/>
      <c r="AO29" s="224"/>
      <c r="AP29" s="224"/>
      <c r="AQ29" s="224"/>
      <c r="AR29" s="224"/>
    </row>
    <row r="30" spans="1:44" x14ac:dyDescent="0.3">
      <c r="A30" s="232"/>
      <c r="B30" s="232"/>
      <c r="C30" s="211" t="str">
        <f>IF(Activities!O40 &lt;&gt; 0, PROPER(Activities!B40), "")</f>
        <v/>
      </c>
      <c r="D30" s="220">
        <f ca="1">SUMIF(Activities!$C$7:$O$7, $D$2, Activities!C40:N40)</f>
        <v>0</v>
      </c>
      <c r="E30" s="220">
        <f ca="1">SUMIF(Activities!$C$7:$O$7, $E$2, Activities!C40:N40)</f>
        <v>0</v>
      </c>
      <c r="F30" s="220">
        <f ca="1">SUMIF(Activities!$C$7:$O$7, $F$2, Activities!C40:N40)</f>
        <v>0</v>
      </c>
      <c r="G30" s="220">
        <f ca="1">SUMIF(Activities!$C$7:$O$7, $G$2, Activities!C40:N40)</f>
        <v>0</v>
      </c>
      <c r="H30" s="220">
        <f ca="1">SUMIF(Activities!$C$7:$O$7, $H$2, Activities!C40:N40)</f>
        <v>0</v>
      </c>
      <c r="I30" s="220">
        <f ca="1">SUMIF(Activities!$C$7:$O$7, $I$2, Activities!C40:N40)</f>
        <v>0</v>
      </c>
      <c r="J30" s="220">
        <f ca="1">SUMIF(Activities!$C$7:$O$7, $J$2, Activities!C40:N40)</f>
        <v>0</v>
      </c>
      <c r="K30" s="220"/>
      <c r="N30" s="244"/>
      <c r="O30" s="244"/>
      <c r="P30" s="244"/>
      <c r="Q30" s="244"/>
      <c r="R30" s="244"/>
      <c r="S30" s="244"/>
      <c r="T30" s="245"/>
    </row>
    <row r="31" spans="1:44" x14ac:dyDescent="0.3">
      <c r="A31" s="232"/>
      <c r="B31" s="232"/>
      <c r="C31" s="211" t="str">
        <f>IF(Activities!O41 &lt;&gt; 0, PROPER(Activities!B41), "")</f>
        <v/>
      </c>
      <c r="D31" s="220">
        <f ca="1">SUMIF(Activities!$C$7:$O$7, $D$2, Activities!C41:N41)</f>
        <v>0</v>
      </c>
      <c r="E31" s="220">
        <f ca="1">SUMIF(Activities!$C$7:$O$7, $E$2, Activities!C41:N41)</f>
        <v>0</v>
      </c>
      <c r="F31" s="220">
        <f ca="1">SUMIF(Activities!$C$7:$O$7, $F$2, Activities!C41:N41)</f>
        <v>0</v>
      </c>
      <c r="G31" s="220">
        <f ca="1">SUMIF(Activities!$C$7:$O$7, $G$2, Activities!C41:N41)</f>
        <v>0</v>
      </c>
      <c r="H31" s="220">
        <f ca="1">SUMIF(Activities!$C$7:$O$7, $H$2, Activities!C41:N41)</f>
        <v>0</v>
      </c>
      <c r="I31" s="220">
        <f ca="1">SUMIF(Activities!$C$7:$O$7, $I$2, Activities!C41:N41)</f>
        <v>0</v>
      </c>
      <c r="J31" s="220">
        <f ca="1">SUMIF(Activities!$C$7:$O$7, $J$2, Activities!C41:N41)</f>
        <v>0</v>
      </c>
      <c r="K31" s="220"/>
      <c r="N31" s="244"/>
      <c r="O31" s="244"/>
      <c r="P31" s="244"/>
      <c r="Q31" s="244"/>
      <c r="R31" s="244"/>
      <c r="S31" s="244"/>
      <c r="T31" s="245"/>
    </row>
    <row r="32" spans="1:44" x14ac:dyDescent="0.3">
      <c r="A32" s="232"/>
      <c r="B32" s="232"/>
      <c r="C32" s="211" t="str">
        <f>IF(Activities!O42 &lt;&gt; 0, PROPER(Activities!B42), "")</f>
        <v/>
      </c>
      <c r="D32" s="220">
        <f ca="1">SUMIF(Activities!$C$7:$O$7, $D$2, Activities!C42:N42)</f>
        <v>0</v>
      </c>
      <c r="E32" s="220">
        <f ca="1">SUMIF(Activities!$C$7:$O$7, $E$2, Activities!C42:N42)</f>
        <v>0</v>
      </c>
      <c r="F32" s="220">
        <f ca="1">SUMIF(Activities!$C$7:$O$7, $F$2, Activities!C42:N42)</f>
        <v>0</v>
      </c>
      <c r="G32" s="220">
        <f ca="1">SUMIF(Activities!$C$7:$O$7, $G$2, Activities!C42:N42)</f>
        <v>0</v>
      </c>
      <c r="H32" s="220">
        <f ca="1">SUMIF(Activities!$C$7:$O$7, $H$2, Activities!C42:N42)</f>
        <v>0</v>
      </c>
      <c r="I32" s="220">
        <f ca="1">SUMIF(Activities!$C$7:$O$7, $I$2, Activities!C42:N42)</f>
        <v>0</v>
      </c>
      <c r="J32" s="220">
        <f ca="1">SUMIF(Activities!$C$7:$O$7, $J$2, Activities!C42:N42)</f>
        <v>0</v>
      </c>
      <c r="K32" s="220"/>
      <c r="N32" s="244"/>
      <c r="O32" s="244"/>
      <c r="P32" s="244"/>
      <c r="Q32" s="244"/>
      <c r="R32" s="244"/>
      <c r="S32" s="244"/>
      <c r="T32" s="245"/>
    </row>
    <row r="33" spans="1:20" x14ac:dyDescent="0.3">
      <c r="A33" s="232"/>
      <c r="B33" s="232"/>
      <c r="C33" s="211" t="str">
        <f>IF(Activities!O43 &lt;&gt; 0, PROPER(Activities!B43), "")</f>
        <v/>
      </c>
      <c r="D33" s="220">
        <f ca="1">SUMIF(Activities!$C$7:$O$7, $D$2, Activities!C43:N43)</f>
        <v>0</v>
      </c>
      <c r="E33" s="220">
        <f ca="1">SUMIF(Activities!$C$7:$O$7, $E$2, Activities!C43:N43)</f>
        <v>0</v>
      </c>
      <c r="F33" s="220">
        <f ca="1">SUMIF(Activities!$C$7:$O$7, $F$2, Activities!C43:N43)</f>
        <v>0</v>
      </c>
      <c r="G33" s="220">
        <f ca="1">SUMIF(Activities!$C$7:$O$7, $G$2, Activities!C43:N43)</f>
        <v>0</v>
      </c>
      <c r="H33" s="220">
        <f ca="1">SUMIF(Activities!$C$7:$O$7, $H$2, Activities!C43:N43)</f>
        <v>0</v>
      </c>
      <c r="I33" s="220">
        <f ca="1">SUMIF(Activities!$C$7:$O$7, $I$2, Activities!C43:N43)</f>
        <v>0</v>
      </c>
      <c r="J33" s="220">
        <f ca="1">SUMIF(Activities!$C$7:$O$7, $J$2, Activities!C43:N43)</f>
        <v>0</v>
      </c>
      <c r="K33" s="220"/>
      <c r="N33" s="244"/>
      <c r="O33" s="244"/>
      <c r="P33" s="244"/>
      <c r="Q33" s="244"/>
      <c r="R33" s="244"/>
      <c r="S33" s="244"/>
      <c r="T33" s="245"/>
    </row>
    <row r="34" spans="1:20" x14ac:dyDescent="0.3">
      <c r="A34" s="232"/>
      <c r="B34" s="232"/>
      <c r="C34" s="211" t="str">
        <f>IF(Activities!O44 &lt;&gt; 0, PROPER(Activities!B44), "")</f>
        <v/>
      </c>
      <c r="D34" s="220">
        <f ca="1">SUMIF(Activities!$C$7:$O$7, $D$2, Activities!C44:N44)</f>
        <v>0</v>
      </c>
      <c r="E34" s="220">
        <f ca="1">SUMIF(Activities!$C$7:$O$7, $E$2, Activities!C44:N44)</f>
        <v>0</v>
      </c>
      <c r="F34" s="220">
        <f ca="1">SUMIF(Activities!$C$7:$O$7, $F$2, Activities!C44:N44)</f>
        <v>0</v>
      </c>
      <c r="G34" s="220">
        <f ca="1">SUMIF(Activities!$C$7:$O$7, $G$2, Activities!C44:N44)</f>
        <v>0</v>
      </c>
      <c r="H34" s="220">
        <f ca="1">SUMIF(Activities!$C$7:$O$7, $H$2, Activities!C44:N44)</f>
        <v>0</v>
      </c>
      <c r="I34" s="220">
        <f ca="1">SUMIF(Activities!$C$7:$O$7, $I$2, Activities!C44:N44)</f>
        <v>0</v>
      </c>
      <c r="J34" s="220">
        <f ca="1">SUMIF(Activities!$C$7:$O$7, $J$2, Activities!C44:N44)</f>
        <v>0</v>
      </c>
      <c r="K34" s="220"/>
      <c r="N34" s="244"/>
      <c r="O34" s="244"/>
      <c r="P34" s="244"/>
      <c r="Q34" s="244"/>
      <c r="R34" s="244"/>
      <c r="S34" s="244"/>
      <c r="T34" s="245"/>
    </row>
    <row r="35" spans="1:20" x14ac:dyDescent="0.3">
      <c r="A35" s="232"/>
      <c r="B35" s="232"/>
      <c r="C35" s="211" t="str">
        <f>IF(Activities!O45 &lt;&gt; 0, PROPER(Activities!B45), "")</f>
        <v/>
      </c>
      <c r="D35" s="220">
        <f ca="1">SUMIF(Activities!$C$7:$O$7, $D$2, Activities!C45:N45)</f>
        <v>0</v>
      </c>
      <c r="E35" s="220">
        <f ca="1">SUMIF(Activities!$C$7:$O$7, $E$2, Activities!C45:N45)</f>
        <v>0</v>
      </c>
      <c r="F35" s="220">
        <f ca="1">SUMIF(Activities!$C$7:$O$7, $F$2, Activities!C45:N45)</f>
        <v>0</v>
      </c>
      <c r="G35" s="220">
        <f ca="1">SUMIF(Activities!$C$7:$O$7, $G$2, Activities!C45:N45)</f>
        <v>0</v>
      </c>
      <c r="H35" s="220">
        <f ca="1">SUMIF(Activities!$C$7:$O$7, $H$2, Activities!C45:N45)</f>
        <v>0</v>
      </c>
      <c r="I35" s="220">
        <f ca="1">SUMIF(Activities!$C$7:$O$7, $I$2, Activities!C45:N45)</f>
        <v>0</v>
      </c>
      <c r="J35" s="220">
        <f ca="1">SUMIF(Activities!$C$7:$O$7, $J$2, Activities!C45:N45)</f>
        <v>0</v>
      </c>
      <c r="K35" s="220"/>
      <c r="N35" s="244"/>
      <c r="O35" s="244"/>
      <c r="P35" s="244"/>
      <c r="Q35" s="244"/>
      <c r="R35" s="244"/>
      <c r="S35" s="244"/>
      <c r="T35" s="245"/>
    </row>
    <row r="36" spans="1:20" x14ac:dyDescent="0.3">
      <c r="A36" s="232"/>
      <c r="B36" s="232"/>
      <c r="C36" s="211" t="str">
        <f>IF(Activities!O46 &lt;&gt; 0, PROPER(Activities!B46), "")</f>
        <v/>
      </c>
      <c r="D36" s="220">
        <f ca="1">SUMIF(Activities!$C$7:$O$7, $D$2, Activities!C46:N46)</f>
        <v>0</v>
      </c>
      <c r="E36" s="220">
        <f ca="1">SUMIF(Activities!$C$7:$O$7, $E$2, Activities!C46:N46)</f>
        <v>0</v>
      </c>
      <c r="F36" s="220">
        <f ca="1">SUMIF(Activities!$C$7:$O$7, $F$2, Activities!C46:N46)</f>
        <v>0</v>
      </c>
      <c r="G36" s="220">
        <f ca="1">SUMIF(Activities!$C$7:$O$7, $G$2, Activities!C46:N46)</f>
        <v>0</v>
      </c>
      <c r="H36" s="220">
        <f ca="1">SUMIF(Activities!$C$7:$O$7, $H$2, Activities!C46:N46)</f>
        <v>0</v>
      </c>
      <c r="I36" s="220">
        <f ca="1">SUMIF(Activities!$C$7:$O$7, $I$2, Activities!C46:N46)</f>
        <v>0</v>
      </c>
      <c r="J36" s="220">
        <f ca="1">SUMIF(Activities!$C$7:$O$7, $J$2, Activities!C46:N46)</f>
        <v>0</v>
      </c>
      <c r="K36" s="220"/>
      <c r="N36" s="244"/>
      <c r="O36" s="244"/>
      <c r="P36" s="244"/>
      <c r="Q36" s="244"/>
      <c r="R36" s="244"/>
      <c r="S36" s="244"/>
      <c r="T36" s="245"/>
    </row>
    <row r="37" spans="1:20" x14ac:dyDescent="0.3">
      <c r="A37" s="232"/>
      <c r="B37" s="232"/>
      <c r="C37" s="211" t="str">
        <f>IF(Activities!O47 &lt;&gt; 0, PROPER(Activities!B47), "")</f>
        <v/>
      </c>
      <c r="D37" s="220">
        <f ca="1">SUMIF(Activities!$C$7:$O$7, $D$2, Activities!C47:N47)</f>
        <v>0</v>
      </c>
      <c r="E37" s="220">
        <f ca="1">SUMIF(Activities!$C$7:$O$7, $E$2, Activities!C47:N47)</f>
        <v>0</v>
      </c>
      <c r="F37" s="220">
        <f ca="1">SUMIF(Activities!$C$7:$O$7, $F$2, Activities!C47:N47)</f>
        <v>0</v>
      </c>
      <c r="G37" s="220">
        <f ca="1">SUMIF(Activities!$C$7:$O$7, $G$2, Activities!C47:N47)</f>
        <v>0</v>
      </c>
      <c r="H37" s="220">
        <f ca="1">SUMIF(Activities!$C$7:$O$7, $H$2, Activities!C47:N47)</f>
        <v>0</v>
      </c>
      <c r="I37" s="220">
        <f ca="1">SUMIF(Activities!$C$7:$O$7, $I$2, Activities!C47:N47)</f>
        <v>0</v>
      </c>
      <c r="J37" s="220">
        <f ca="1">SUMIF(Activities!$C$7:$O$7, $J$2, Activities!C47:N47)</f>
        <v>0</v>
      </c>
      <c r="K37" s="220"/>
      <c r="N37" s="244"/>
      <c r="O37" s="244"/>
      <c r="P37" s="244"/>
      <c r="Q37" s="244"/>
      <c r="R37" s="244"/>
      <c r="S37" s="244"/>
      <c r="T37" s="245"/>
    </row>
    <row r="38" spans="1:20" x14ac:dyDescent="0.3">
      <c r="A38" s="232"/>
      <c r="B38" s="232"/>
      <c r="C38" s="211" t="str">
        <f>IF(Activities!O48 &lt;&gt; 0, PROPER(Activities!B48), "")</f>
        <v/>
      </c>
      <c r="D38" s="220">
        <f ca="1">SUMIF(Activities!$C$7:$O$7, $D$2, Activities!C48:N48)</f>
        <v>0</v>
      </c>
      <c r="E38" s="220">
        <f ca="1">SUMIF(Activities!$C$7:$O$7, $E$2, Activities!C48:N48)</f>
        <v>0</v>
      </c>
      <c r="F38" s="220">
        <f ca="1">SUMIF(Activities!$C$7:$O$7, $F$2, Activities!C48:N48)</f>
        <v>0</v>
      </c>
      <c r="G38" s="220">
        <f ca="1">SUMIF(Activities!$C$7:$O$7, $G$2, Activities!C48:N48)</f>
        <v>0</v>
      </c>
      <c r="H38" s="220">
        <f ca="1">SUMIF(Activities!$C$7:$O$7, $H$2, Activities!C48:N48)</f>
        <v>0</v>
      </c>
      <c r="I38" s="220">
        <f ca="1">SUMIF(Activities!$C$7:$O$7, $I$2, Activities!C48:N48)</f>
        <v>0</v>
      </c>
      <c r="J38" s="220">
        <f ca="1">SUMIF(Activities!$C$7:$O$7, $J$2, Activities!C48:N48)</f>
        <v>0</v>
      </c>
      <c r="K38" s="220"/>
      <c r="N38" s="244"/>
      <c r="O38" s="244"/>
      <c r="P38" s="244"/>
      <c r="Q38" s="244"/>
      <c r="R38" s="244"/>
      <c r="S38" s="244"/>
      <c r="T38" s="245"/>
    </row>
    <row r="39" spans="1:20" x14ac:dyDescent="0.3">
      <c r="A39" s="232"/>
      <c r="B39" s="232"/>
      <c r="C39" s="211" t="str">
        <f>IF(Activities!O49 &lt;&gt; 0, PROPER(Activities!B49), "")</f>
        <v/>
      </c>
      <c r="D39" s="220">
        <f ca="1">SUMIF(Activities!$C$7:$O$7, $D$2, Activities!C49:N49)</f>
        <v>0</v>
      </c>
      <c r="E39" s="220">
        <f ca="1">SUMIF(Activities!$C$7:$O$7, $E$2, Activities!C49:N49)</f>
        <v>0</v>
      </c>
      <c r="F39" s="220">
        <f ca="1">SUMIF(Activities!$C$7:$O$7, $F$2, Activities!C49:N49)</f>
        <v>0</v>
      </c>
      <c r="G39" s="220">
        <f ca="1">SUMIF(Activities!$C$7:$O$7, $G$2, Activities!C49:N49)</f>
        <v>0</v>
      </c>
      <c r="H39" s="220">
        <f ca="1">SUMIF(Activities!$C$7:$O$7, $H$2, Activities!C49:N49)</f>
        <v>0</v>
      </c>
      <c r="I39" s="220">
        <f ca="1">SUMIF(Activities!$C$7:$O$7, $I$2, Activities!C49:N49)</f>
        <v>0</v>
      </c>
      <c r="J39" s="220">
        <f ca="1">SUMIF(Activities!$C$7:$O$7, $J$2, Activities!C49:N49)</f>
        <v>0</v>
      </c>
      <c r="K39" s="220"/>
      <c r="N39" s="244"/>
      <c r="O39" s="244"/>
      <c r="P39" s="244"/>
      <c r="Q39" s="244"/>
      <c r="R39" s="244"/>
      <c r="S39" s="244"/>
      <c r="T39" s="245"/>
    </row>
    <row r="40" spans="1:20" x14ac:dyDescent="0.3">
      <c r="A40" s="232"/>
      <c r="B40" s="232"/>
      <c r="C40" s="211" t="str">
        <f>IF(Activities!O50 &lt;&gt; 0, PROPER(Activities!B50), "")</f>
        <v/>
      </c>
      <c r="D40" s="220">
        <f ca="1">SUMIF(Activities!$C$7:$O$7, $D$2, Activities!C50:N50)</f>
        <v>0</v>
      </c>
      <c r="E40" s="220">
        <f ca="1">SUMIF(Activities!$C$7:$O$7, $E$2, Activities!C50:N50)</f>
        <v>0</v>
      </c>
      <c r="F40" s="220">
        <f ca="1">SUMIF(Activities!$C$7:$O$7, $F$2, Activities!C50:N50)</f>
        <v>0</v>
      </c>
      <c r="G40" s="220">
        <f ca="1">SUMIF(Activities!$C$7:$O$7, $G$2, Activities!C50:N50)</f>
        <v>0</v>
      </c>
      <c r="H40" s="220">
        <f ca="1">SUMIF(Activities!$C$7:$O$7, $H$2, Activities!C50:N50)</f>
        <v>0</v>
      </c>
      <c r="I40" s="220">
        <f ca="1">SUMIF(Activities!$C$7:$O$7, $I$2, Activities!C50:N50)</f>
        <v>0</v>
      </c>
      <c r="J40" s="220">
        <f ca="1">SUMIF(Activities!$C$7:$O$7, $J$2, Activities!C50:N50)</f>
        <v>0</v>
      </c>
      <c r="K40" s="220"/>
      <c r="N40" s="244"/>
      <c r="O40" s="244"/>
      <c r="P40" s="244"/>
      <c r="Q40" s="244"/>
      <c r="R40" s="244"/>
      <c r="S40" s="244"/>
      <c r="T40" s="245"/>
    </row>
    <row r="41" spans="1:20" x14ac:dyDescent="0.3">
      <c r="A41" s="232"/>
      <c r="B41" s="232"/>
      <c r="C41" s="211" t="str">
        <f>IF(Activities!O51 &lt;&gt; 0, PROPER(Activities!B51), "")</f>
        <v/>
      </c>
      <c r="D41" s="220">
        <f ca="1">SUMIF(Activities!$C$7:$O$7, $D$2, Activities!C51:N51)</f>
        <v>0</v>
      </c>
      <c r="E41" s="220">
        <f ca="1">SUMIF(Activities!$C$7:$O$7, $E$2, Activities!C51:N51)</f>
        <v>0</v>
      </c>
      <c r="F41" s="220">
        <f ca="1">SUMIF(Activities!$C$7:$O$7, $F$2, Activities!C51:N51)</f>
        <v>0</v>
      </c>
      <c r="G41" s="220">
        <f ca="1">SUMIF(Activities!$C$7:$O$7, $G$2, Activities!C51:N51)</f>
        <v>0</v>
      </c>
      <c r="H41" s="220">
        <f ca="1">SUMIF(Activities!$C$7:$O$7, $H$2, Activities!C51:N51)</f>
        <v>0</v>
      </c>
      <c r="I41" s="220">
        <f ca="1">SUMIF(Activities!$C$7:$O$7, $I$2, Activities!C51:N51)</f>
        <v>0</v>
      </c>
      <c r="J41" s="220">
        <f ca="1">SUMIF(Activities!$C$7:$O$7, $J$2, Activities!C51:N51)</f>
        <v>0</v>
      </c>
      <c r="K41" s="220"/>
      <c r="N41" s="244"/>
      <c r="O41" s="244"/>
      <c r="P41" s="244"/>
      <c r="Q41" s="244"/>
      <c r="R41" s="244"/>
      <c r="S41" s="244"/>
      <c r="T41" s="245"/>
    </row>
    <row r="42" spans="1:20" x14ac:dyDescent="0.3">
      <c r="A42" s="232"/>
      <c r="B42" s="232"/>
      <c r="C42" s="211" t="str">
        <f>IF(Activities!O52 &lt;&gt; 0, PROPER(Activities!B52), "")</f>
        <v/>
      </c>
      <c r="D42" s="220">
        <f ca="1">SUMIF(Activities!$C$7:$O$7, $D$2, Activities!C52:N52)</f>
        <v>0</v>
      </c>
      <c r="E42" s="220">
        <f ca="1">SUMIF(Activities!$C$7:$O$7, $E$2, Activities!C52:N52)</f>
        <v>0</v>
      </c>
      <c r="F42" s="220">
        <f ca="1">SUMIF(Activities!$C$7:$O$7, $F$2, Activities!C52:N52)</f>
        <v>0</v>
      </c>
      <c r="G42" s="220">
        <f ca="1">SUMIF(Activities!$C$7:$O$7, $G$2, Activities!C52:N52)</f>
        <v>0</v>
      </c>
      <c r="H42" s="220">
        <f ca="1">SUMIF(Activities!$C$7:$O$7, $H$2, Activities!C52:N52)</f>
        <v>0</v>
      </c>
      <c r="I42" s="220">
        <f ca="1">SUMIF(Activities!$C$7:$O$7, $I$2, Activities!C52:N52)</f>
        <v>0</v>
      </c>
      <c r="J42" s="220">
        <f ca="1">SUMIF(Activities!$C$7:$O$7, $J$2, Activities!C52:N52)</f>
        <v>0</v>
      </c>
      <c r="K42" s="220"/>
      <c r="N42" s="244"/>
      <c r="O42" s="244"/>
      <c r="P42" s="244"/>
      <c r="Q42" s="244"/>
      <c r="R42" s="244"/>
      <c r="S42" s="244"/>
      <c r="T42" s="245"/>
    </row>
    <row r="43" spans="1:20" x14ac:dyDescent="0.3">
      <c r="A43" s="232"/>
      <c r="B43" s="232"/>
      <c r="C43" s="211" t="str">
        <f>IF(Activities!O53 &lt;&gt; 0, PROPER(Activities!B53), "")</f>
        <v/>
      </c>
      <c r="D43" s="220">
        <f ca="1">SUMIF(Activities!$C$7:$O$7, $D$2, Activities!C53:N53)</f>
        <v>0</v>
      </c>
      <c r="E43" s="220">
        <f ca="1">SUMIF(Activities!$C$7:$O$7, $E$2, Activities!C53:N53)</f>
        <v>0</v>
      </c>
      <c r="F43" s="220">
        <f ca="1">SUMIF(Activities!$C$7:$O$7, $F$2, Activities!C53:N53)</f>
        <v>0</v>
      </c>
      <c r="G43" s="220">
        <f ca="1">SUMIF(Activities!$C$7:$O$7, $G$2, Activities!C53:N53)</f>
        <v>0</v>
      </c>
      <c r="H43" s="220">
        <f ca="1">SUMIF(Activities!$C$7:$O$7, $H$2, Activities!C53:N53)</f>
        <v>0</v>
      </c>
      <c r="I43" s="220">
        <f ca="1">SUMIF(Activities!$C$7:$O$7, $I$2, Activities!C53:N53)</f>
        <v>0</v>
      </c>
      <c r="J43" s="220">
        <f ca="1">SUMIF(Activities!$C$7:$O$7, $J$2, Activities!C53:N53)</f>
        <v>0</v>
      </c>
      <c r="K43" s="220"/>
      <c r="N43" s="244"/>
      <c r="O43" s="244"/>
      <c r="P43" s="244"/>
      <c r="Q43" s="244"/>
      <c r="R43" s="244"/>
      <c r="S43" s="244"/>
      <c r="T43" s="245"/>
    </row>
    <row r="44" spans="1:20" x14ac:dyDescent="0.3">
      <c r="A44" s="232"/>
      <c r="B44" s="232"/>
      <c r="C44" s="211" t="str">
        <f>IF(Activities!O54 &lt;&gt; 0, PROPER(Activities!B54), "")</f>
        <v>-</v>
      </c>
      <c r="D44" s="220">
        <f ca="1">SUMIF(Activities!$C$7:$O$7, $D$2, Activities!C54:N54)</f>
        <v>0</v>
      </c>
      <c r="E44" s="220">
        <f ca="1">SUMIF(Activities!$C$7:$O$7, $E$2, Activities!C54:N54)</f>
        <v>0</v>
      </c>
      <c r="F44" s="220">
        <f ca="1">SUMIF(Activities!$C$7:$O$7, $F$2, Activities!C54:N54)</f>
        <v>0</v>
      </c>
      <c r="G44" s="220">
        <f ca="1">SUMIF(Activities!$C$7:$O$7, $G$2, Activities!C54:N54)</f>
        <v>0</v>
      </c>
      <c r="H44" s="220">
        <f ca="1">SUMIF(Activities!$C$7:$O$7, $H$2, Activities!C54:N54)</f>
        <v>0</v>
      </c>
      <c r="I44" s="220">
        <f ca="1">SUMIF(Activities!$C$7:$O$7, $I$2, Activities!C54:N54)</f>
        <v>0</v>
      </c>
      <c r="J44" s="220">
        <f ca="1">SUMIF(Activities!$C$7:$O$7, $J$2, Activities!C54:N54)</f>
        <v>0</v>
      </c>
      <c r="K44" s="220"/>
      <c r="N44" s="244"/>
      <c r="O44" s="244"/>
      <c r="P44" s="244"/>
      <c r="Q44" s="244"/>
      <c r="R44" s="244"/>
      <c r="S44" s="244"/>
      <c r="T44" s="245"/>
    </row>
    <row r="45" spans="1:20" x14ac:dyDescent="0.3">
      <c r="A45" s="232"/>
      <c r="B45" s="232"/>
      <c r="C45" s="211" t="str">
        <f>IF(Activities!O55 &lt;&gt; 0, PROPER(Activities!B55), "")</f>
        <v>Disbursements</v>
      </c>
      <c r="D45" s="220">
        <f ca="1">SUMIF(Activities!$C$7:$O$7, $D$2, Activities!C55:N55)</f>
        <v>0</v>
      </c>
      <c r="E45" s="220">
        <f ca="1">SUMIF(Activities!$C$7:$O$7, $E$2, Activities!C55:N55)</f>
        <v>0</v>
      </c>
      <c r="F45" s="220">
        <f ca="1">SUMIF(Activities!$C$7:$O$7, $F$2, Activities!C55:N55)</f>
        <v>0</v>
      </c>
      <c r="G45" s="220">
        <f ca="1">SUMIF(Activities!$C$7:$O$7, $G$2, Activities!C55:N55)</f>
        <v>0</v>
      </c>
      <c r="H45" s="220">
        <f ca="1">SUMIF(Activities!$C$7:$O$7, $H$2, Activities!C55:N55)</f>
        <v>0</v>
      </c>
      <c r="I45" s="220">
        <f ca="1">SUMIF(Activities!$C$7:$O$7, $I$2, Activities!C55:N55)</f>
        <v>0</v>
      </c>
      <c r="J45" s="220">
        <f ca="1">SUMIF(Activities!$C$7:$O$7, $J$2, Activities!C55:N55)</f>
        <v>0</v>
      </c>
      <c r="K45" s="220"/>
      <c r="N45" s="244"/>
      <c r="O45" s="244"/>
      <c r="P45" s="244"/>
      <c r="Q45" s="244"/>
      <c r="R45" s="244"/>
      <c r="S45" s="244"/>
      <c r="T45" s="245"/>
    </row>
    <row r="46" spans="1:20" x14ac:dyDescent="0.3">
      <c r="A46" s="232"/>
      <c r="B46" s="232"/>
      <c r="C46" s="211" t="str">
        <f>IF(Activities!O56 &lt;&gt; 0, PROPER(Activities!B56), "")</f>
        <v/>
      </c>
      <c r="D46" s="220">
        <f ca="1">SUMIF(Activities!$C$7:$O$7, $D$2, Activities!C56:N56)</f>
        <v>0</v>
      </c>
      <c r="E46" s="220">
        <f ca="1">SUMIF(Activities!$C$7:$O$7, $E$2, Activities!C56:N56)</f>
        <v>0</v>
      </c>
      <c r="F46" s="220">
        <f ca="1">SUMIF(Activities!$C$7:$O$7, $F$2, Activities!C56:N56)</f>
        <v>0</v>
      </c>
      <c r="G46" s="220">
        <f ca="1">SUMIF(Activities!$C$7:$O$7, $G$2, Activities!C56:N56)</f>
        <v>0</v>
      </c>
      <c r="H46" s="220">
        <f ca="1">SUMIF(Activities!$C$7:$O$7, $H$2, Activities!C56:N56)</f>
        <v>0</v>
      </c>
      <c r="I46" s="220">
        <f ca="1">SUMIF(Activities!$C$7:$O$7, $I$2, Activities!C56:N56)</f>
        <v>0</v>
      </c>
      <c r="J46" s="220">
        <f ca="1">SUMIF(Activities!$C$7:$O$7, $J$2, Activities!C56:N56)</f>
        <v>0</v>
      </c>
      <c r="K46" s="220"/>
      <c r="N46" s="244"/>
      <c r="O46" s="244"/>
      <c r="P46" s="244"/>
      <c r="Q46" s="244"/>
      <c r="R46" s="244"/>
      <c r="S46" s="244"/>
      <c r="T46" s="245"/>
    </row>
    <row r="47" spans="1:20" x14ac:dyDescent="0.3">
      <c r="A47" s="232"/>
      <c r="B47" s="232"/>
      <c r="C47" s="211" t="str">
        <f>IF(Activities!O57 &lt;&gt; 0, PROPER(Activities!B57), "")</f>
        <v/>
      </c>
      <c r="D47" s="220">
        <f ca="1">SUMIF(Activities!$C$7:$O$7, $D$2, Activities!C57:N57)</f>
        <v>0</v>
      </c>
      <c r="E47" s="220">
        <f ca="1">SUMIF(Activities!$C$7:$O$7, $E$2, Activities!C57:N57)</f>
        <v>0</v>
      </c>
      <c r="F47" s="220">
        <f ca="1">SUMIF(Activities!$C$7:$O$7, $F$2, Activities!C57:N57)</f>
        <v>0</v>
      </c>
      <c r="G47" s="220">
        <f ca="1">SUMIF(Activities!$C$7:$O$7, $G$2, Activities!C57:N57)</f>
        <v>0</v>
      </c>
      <c r="H47" s="220">
        <f ca="1">SUMIF(Activities!$C$7:$O$7, $H$2, Activities!C57:N57)</f>
        <v>0</v>
      </c>
      <c r="I47" s="220">
        <f ca="1">SUMIF(Activities!$C$7:$O$7, $I$2, Activities!C57:N57)</f>
        <v>0</v>
      </c>
      <c r="J47" s="220">
        <f ca="1">SUMIF(Activities!$C$7:$O$7, $J$2, Activities!C57:N57)</f>
        <v>0</v>
      </c>
      <c r="K47" s="220"/>
      <c r="N47" s="244"/>
      <c r="O47" s="244"/>
      <c r="P47" s="244"/>
      <c r="Q47" s="244"/>
      <c r="R47" s="244"/>
      <c r="S47" s="244"/>
      <c r="T47" s="245"/>
    </row>
    <row r="48" spans="1:20" x14ac:dyDescent="0.3">
      <c r="A48" s="232"/>
      <c r="B48" s="232"/>
      <c r="C48" s="211" t="str">
        <f>IF(Activities!O58 &lt;&gt; 0, PROPER(Activities!B58), "")</f>
        <v/>
      </c>
      <c r="D48" s="220">
        <f ca="1">SUMIF(Activities!$C$7:$O$7, $D$2, Activities!C58:N58)</f>
        <v>0</v>
      </c>
      <c r="E48" s="220">
        <f ca="1">SUMIF(Activities!$C$7:$O$7, $E$2, Activities!C58:N58)</f>
        <v>0</v>
      </c>
      <c r="F48" s="220">
        <f ca="1">SUMIF(Activities!$C$7:$O$7, $F$2, Activities!C58:N58)</f>
        <v>0</v>
      </c>
      <c r="G48" s="220">
        <f ca="1">SUMIF(Activities!$C$7:$O$7, $G$2, Activities!C58:N58)</f>
        <v>0</v>
      </c>
      <c r="H48" s="220">
        <f ca="1">SUMIF(Activities!$C$7:$O$7, $H$2, Activities!C58:N58)</f>
        <v>0</v>
      </c>
      <c r="I48" s="220">
        <f ca="1">SUMIF(Activities!$C$7:$O$7, $I$2, Activities!C58:N58)</f>
        <v>0</v>
      </c>
      <c r="J48" s="220">
        <f ca="1">SUMIF(Activities!$C$7:$O$7, $J$2, Activities!C58:N58)</f>
        <v>0</v>
      </c>
      <c r="K48" s="220"/>
      <c r="N48" s="244"/>
      <c r="O48" s="244"/>
      <c r="P48" s="244"/>
      <c r="Q48" s="244"/>
      <c r="R48" s="244"/>
      <c r="S48" s="244"/>
      <c r="T48" s="245"/>
    </row>
    <row r="49" spans="1:20" x14ac:dyDescent="0.3">
      <c r="A49" s="232"/>
      <c r="B49" s="232"/>
      <c r="C49" s="211" t="str">
        <f>IF(Activities!O59 &lt;&gt; 0, PROPER(Activities!B59), "")</f>
        <v/>
      </c>
      <c r="D49" s="220">
        <f ca="1">SUMIF(Activities!$C$7:$O$7, $D$2, Activities!C59:N59)</f>
        <v>0</v>
      </c>
      <c r="E49" s="220">
        <f ca="1">SUMIF(Activities!$C$7:$O$7, $E$2, Activities!C59:N59)</f>
        <v>0</v>
      </c>
      <c r="F49" s="220">
        <f ca="1">SUMIF(Activities!$C$7:$O$7, $F$2, Activities!C59:N59)</f>
        <v>0</v>
      </c>
      <c r="G49" s="220">
        <f ca="1">SUMIF(Activities!$C$7:$O$7, $G$2, Activities!C59:N59)</f>
        <v>0</v>
      </c>
      <c r="H49" s="220">
        <f ca="1">SUMIF(Activities!$C$7:$O$7, $H$2, Activities!C59:N59)</f>
        <v>0</v>
      </c>
      <c r="I49" s="220">
        <f ca="1">SUMIF(Activities!$C$7:$O$7, $I$2, Activities!C59:N59)</f>
        <v>0</v>
      </c>
      <c r="J49" s="220">
        <f ca="1">SUMIF(Activities!$C$7:$O$7, $J$2, Activities!C59:N59)</f>
        <v>0</v>
      </c>
      <c r="K49" s="220"/>
      <c r="N49" s="244"/>
      <c r="O49" s="244"/>
      <c r="P49" s="244"/>
      <c r="Q49" s="244"/>
      <c r="R49" s="244"/>
      <c r="S49" s="244"/>
      <c r="T49" s="245"/>
    </row>
    <row r="50" spans="1:20" x14ac:dyDescent="0.3">
      <c r="A50" s="232"/>
      <c r="B50" s="232"/>
      <c r="C50" s="211" t="str">
        <f>IF(Activities!O60 &lt;&gt; 0, PROPER(Activities!B60), "")</f>
        <v/>
      </c>
      <c r="D50" s="220">
        <f ca="1">SUMIF(Activities!$C$7:$O$7, $D$2, Activities!C60:N60)</f>
        <v>0</v>
      </c>
      <c r="E50" s="220">
        <f ca="1">SUMIF(Activities!$C$7:$O$7, $E$2, Activities!C60:N60)</f>
        <v>0</v>
      </c>
      <c r="F50" s="220">
        <f ca="1">SUMIF(Activities!$C$7:$O$7, $F$2, Activities!C60:N60)</f>
        <v>0</v>
      </c>
      <c r="G50" s="220">
        <f ca="1">SUMIF(Activities!$C$7:$O$7, $G$2, Activities!C60:N60)</f>
        <v>0</v>
      </c>
      <c r="H50" s="220">
        <f ca="1">SUMIF(Activities!$C$7:$O$7, $H$2, Activities!C60:N60)</f>
        <v>0</v>
      </c>
      <c r="I50" s="220">
        <f ca="1">SUMIF(Activities!$C$7:$O$7, $I$2, Activities!C60:N60)</f>
        <v>0</v>
      </c>
      <c r="J50" s="220">
        <f ca="1">SUMIF(Activities!$C$7:$O$7, $J$2, Activities!C60:N60)</f>
        <v>0</v>
      </c>
      <c r="K50" s="220"/>
      <c r="N50" s="244"/>
      <c r="O50" s="244"/>
      <c r="P50" s="244"/>
      <c r="Q50" s="244"/>
      <c r="R50" s="244"/>
      <c r="S50" s="244"/>
      <c r="T50" s="245"/>
    </row>
    <row r="51" spans="1:20" x14ac:dyDescent="0.3">
      <c r="A51" s="232"/>
      <c r="B51" s="232"/>
      <c r="C51" s="211" t="str">
        <f>IF(Activities!O61 &lt;&gt; 0, PROPER(Activities!B61), "")</f>
        <v/>
      </c>
      <c r="D51" s="220">
        <f ca="1">SUMIF(Activities!$C$7:$O$7, $D$2, Activities!C61:N61)</f>
        <v>0</v>
      </c>
      <c r="E51" s="220">
        <f ca="1">SUMIF(Activities!$C$7:$O$7, $E$2, Activities!C61:N61)</f>
        <v>0</v>
      </c>
      <c r="F51" s="220">
        <f ca="1">SUMIF(Activities!$C$7:$O$7, $F$2, Activities!C61:N61)</f>
        <v>0</v>
      </c>
      <c r="G51" s="220">
        <f ca="1">SUMIF(Activities!$C$7:$O$7, $G$2, Activities!C61:N61)</f>
        <v>0</v>
      </c>
      <c r="H51" s="220">
        <f ca="1">SUMIF(Activities!$C$7:$O$7, $H$2, Activities!C61:N61)</f>
        <v>0</v>
      </c>
      <c r="I51" s="220">
        <f ca="1">SUMIF(Activities!$C$7:$O$7, $I$2, Activities!C61:N61)</f>
        <v>0</v>
      </c>
      <c r="J51" s="220">
        <f ca="1">SUMIF(Activities!$C$7:$O$7, $J$2, Activities!C61:N61)</f>
        <v>0</v>
      </c>
      <c r="K51" s="220"/>
      <c r="N51" s="244"/>
      <c r="O51" s="244"/>
      <c r="P51" s="244"/>
      <c r="Q51" s="244"/>
      <c r="R51" s="244"/>
      <c r="S51" s="244"/>
      <c r="T51" s="245"/>
    </row>
    <row r="52" spans="1:20" x14ac:dyDescent="0.3">
      <c r="A52" s="232"/>
      <c r="B52" s="232"/>
      <c r="C52" s="211" t="str">
        <f>IF(Activities!O62 &lt;&gt; 0, PROPER(Activities!B62), "")</f>
        <v/>
      </c>
      <c r="D52" s="220">
        <f ca="1">SUMIF(Activities!$C$7:$O$7, $D$2, Activities!C62:N62)</f>
        <v>0</v>
      </c>
      <c r="E52" s="220">
        <f ca="1">SUMIF(Activities!$C$7:$O$7, $E$2, Activities!C62:N62)</f>
        <v>0</v>
      </c>
      <c r="F52" s="220">
        <f ca="1">SUMIF(Activities!$C$7:$O$7, $F$2, Activities!C62:N62)</f>
        <v>0</v>
      </c>
      <c r="G52" s="220">
        <f ca="1">SUMIF(Activities!$C$7:$O$7, $G$2, Activities!C62:N62)</f>
        <v>0</v>
      </c>
      <c r="H52" s="220">
        <f ca="1">SUMIF(Activities!$C$7:$O$7, $H$2, Activities!C62:N62)</f>
        <v>0</v>
      </c>
      <c r="I52" s="220">
        <f ca="1">SUMIF(Activities!$C$7:$O$7, $I$2, Activities!C62:N62)</f>
        <v>0</v>
      </c>
      <c r="J52" s="220">
        <f ca="1">SUMIF(Activities!$C$7:$O$7, $J$2, Activities!C62:N62)</f>
        <v>0</v>
      </c>
      <c r="K52" s="220"/>
      <c r="N52" s="244"/>
      <c r="O52" s="244"/>
      <c r="P52" s="244"/>
      <c r="Q52" s="244"/>
      <c r="R52" s="244"/>
      <c r="S52" s="244"/>
      <c r="T52" s="245"/>
    </row>
    <row r="53" spans="1:20" x14ac:dyDescent="0.3">
      <c r="A53" s="232"/>
      <c r="B53" s="232"/>
      <c r="C53" s="211" t="str">
        <f>IF(Activities!O63 &lt;&gt; 0, PROPER(Activities!B63), "")</f>
        <v/>
      </c>
      <c r="D53" s="220">
        <f ca="1">SUMIF(Activities!$C$7:$O$7, $D$2, Activities!C63:N63)</f>
        <v>0</v>
      </c>
      <c r="E53" s="220">
        <f ca="1">SUMIF(Activities!$C$7:$O$7, $E$2, Activities!C63:N63)</f>
        <v>0</v>
      </c>
      <c r="F53" s="220">
        <f ca="1">SUMIF(Activities!$C$7:$O$7, $F$2, Activities!C63:N63)</f>
        <v>0</v>
      </c>
      <c r="G53" s="220">
        <f ca="1">SUMIF(Activities!$C$7:$O$7, $G$2, Activities!C63:N63)</f>
        <v>0</v>
      </c>
      <c r="H53" s="220">
        <f ca="1">SUMIF(Activities!$C$7:$O$7, $H$2, Activities!C63:N63)</f>
        <v>0</v>
      </c>
      <c r="I53" s="220">
        <f ca="1">SUMIF(Activities!$C$7:$O$7, $I$2, Activities!C63:N63)</f>
        <v>0</v>
      </c>
      <c r="J53" s="220">
        <f ca="1">SUMIF(Activities!$C$7:$O$7, $J$2, Activities!C63:N63)</f>
        <v>0</v>
      </c>
      <c r="K53" s="220"/>
      <c r="N53" s="244"/>
      <c r="O53" s="244"/>
      <c r="P53" s="244"/>
      <c r="Q53" s="244"/>
      <c r="R53" s="244"/>
      <c r="S53" s="244"/>
      <c r="T53" s="245"/>
    </row>
    <row r="54" spans="1:20" x14ac:dyDescent="0.3">
      <c r="A54" s="232"/>
      <c r="B54" s="232"/>
      <c r="C54" s="211" t="str">
        <f>IF(Activities!O64 &lt;&gt; 0, PROPER(Activities!B64), "")</f>
        <v/>
      </c>
      <c r="D54" s="220">
        <f ca="1">SUMIF(Activities!$C$7:$O$7, $D$2, Activities!C64:N64)</f>
        <v>0</v>
      </c>
      <c r="E54" s="220">
        <f ca="1">SUMIF(Activities!$C$7:$O$7, $E$2, Activities!C64:N64)</f>
        <v>0</v>
      </c>
      <c r="F54" s="220">
        <f ca="1">SUMIF(Activities!$C$7:$O$7, $F$2, Activities!C64:N64)</f>
        <v>0</v>
      </c>
      <c r="G54" s="220">
        <f ca="1">SUMIF(Activities!$C$7:$O$7, $G$2, Activities!C64:N64)</f>
        <v>0</v>
      </c>
      <c r="H54" s="220">
        <f ca="1">SUMIF(Activities!$C$7:$O$7, $H$2, Activities!C64:N64)</f>
        <v>0</v>
      </c>
      <c r="I54" s="220">
        <f ca="1">SUMIF(Activities!$C$7:$O$7, $I$2, Activities!C64:N64)</f>
        <v>0</v>
      </c>
      <c r="J54" s="220">
        <f ca="1">SUMIF(Activities!$C$7:$O$7, $J$2, Activities!C64:N64)</f>
        <v>0</v>
      </c>
      <c r="K54" s="220"/>
      <c r="N54" s="244"/>
      <c r="O54" s="244"/>
      <c r="P54" s="244"/>
      <c r="Q54" s="244"/>
      <c r="R54" s="244"/>
      <c r="S54" s="244"/>
      <c r="T54" s="245"/>
    </row>
    <row r="55" spans="1:20" x14ac:dyDescent="0.3">
      <c r="A55" s="232"/>
      <c r="B55" s="232"/>
      <c r="C55" s="211" t="str">
        <f>IF(Activities!O65 &lt;&gt; 0, PROPER(Activities!B65), "")</f>
        <v/>
      </c>
      <c r="D55" s="220">
        <f ca="1">SUMIF(Activities!$C$7:$O$7, $D$2, Activities!C65:N65)</f>
        <v>0</v>
      </c>
      <c r="E55" s="220">
        <f ca="1">SUMIF(Activities!$C$7:$O$7, $E$2, Activities!C65:N65)</f>
        <v>0</v>
      </c>
      <c r="F55" s="220">
        <f ca="1">SUMIF(Activities!$C$7:$O$7, $F$2, Activities!C65:N65)</f>
        <v>0</v>
      </c>
      <c r="G55" s="220">
        <f ca="1">SUMIF(Activities!$C$7:$O$7, $G$2, Activities!C65:N65)</f>
        <v>0</v>
      </c>
      <c r="H55" s="220">
        <f ca="1">SUMIF(Activities!$C$7:$O$7, $H$2, Activities!C65:N65)</f>
        <v>0</v>
      </c>
      <c r="I55" s="220">
        <f ca="1">SUMIF(Activities!$C$7:$O$7, $I$2, Activities!C65:N65)</f>
        <v>0</v>
      </c>
      <c r="J55" s="220">
        <f ca="1">SUMIF(Activities!$C$7:$O$7, $J$2, Activities!C65:N65)</f>
        <v>0</v>
      </c>
      <c r="K55" s="220"/>
      <c r="N55" s="244"/>
      <c r="O55" s="244"/>
      <c r="P55" s="244"/>
      <c r="Q55" s="244"/>
      <c r="R55" s="244"/>
      <c r="S55" s="244"/>
      <c r="T55" s="245"/>
    </row>
    <row r="56" spans="1:20" x14ac:dyDescent="0.3">
      <c r="A56" s="232"/>
      <c r="B56" s="232"/>
      <c r="C56" s="211" t="str">
        <f>IF(Activities!O66 &lt;&gt; 0, PROPER(Activities!B66), "")</f>
        <v/>
      </c>
      <c r="D56" s="220">
        <f ca="1">SUMIF(Activities!$C$7:$O$7, $D$2, Activities!C66:N66)</f>
        <v>0</v>
      </c>
      <c r="E56" s="220">
        <f ca="1">SUMIF(Activities!$C$7:$O$7, $E$2, Activities!C66:N66)</f>
        <v>0</v>
      </c>
      <c r="F56" s="220">
        <f ca="1">SUMIF(Activities!$C$7:$O$7, $F$2, Activities!C66:N66)</f>
        <v>0</v>
      </c>
      <c r="G56" s="220">
        <f ca="1">SUMIF(Activities!$C$7:$O$7, $G$2, Activities!C66:N66)</f>
        <v>0</v>
      </c>
      <c r="H56" s="220">
        <f ca="1">SUMIF(Activities!$C$7:$O$7, $H$2, Activities!C66:N66)</f>
        <v>0</v>
      </c>
      <c r="I56" s="220">
        <f ca="1">SUMIF(Activities!$C$7:$O$7, $I$2, Activities!C66:N66)</f>
        <v>0</v>
      </c>
      <c r="J56" s="220">
        <f ca="1">SUMIF(Activities!$C$7:$O$7, $J$2, Activities!C66:N66)</f>
        <v>0</v>
      </c>
      <c r="K56" s="220"/>
      <c r="N56" s="244"/>
      <c r="O56" s="244"/>
      <c r="P56" s="244"/>
      <c r="Q56" s="244"/>
      <c r="R56" s="244"/>
      <c r="S56" s="244"/>
      <c r="T56" s="245"/>
    </row>
    <row r="57" spans="1:20" x14ac:dyDescent="0.3">
      <c r="A57" s="232"/>
      <c r="B57" s="232"/>
      <c r="C57" s="211" t="str">
        <f>IF(Activities!O67 &lt;&gt; 0, PROPER(Activities!B67), "")</f>
        <v/>
      </c>
      <c r="D57" s="220">
        <f ca="1">SUMIF(Activities!$C$7:$O$7, $D$2, Activities!C67:N67)</f>
        <v>0</v>
      </c>
      <c r="E57" s="220">
        <f ca="1">SUMIF(Activities!$C$7:$O$7, $E$2, Activities!C67:N67)</f>
        <v>0</v>
      </c>
      <c r="F57" s="220">
        <f ca="1">SUMIF(Activities!$C$7:$O$7, $F$2, Activities!C67:N67)</f>
        <v>0</v>
      </c>
      <c r="G57" s="220">
        <f ca="1">SUMIF(Activities!$C$7:$O$7, $G$2, Activities!C67:N67)</f>
        <v>0</v>
      </c>
      <c r="H57" s="220">
        <f ca="1">SUMIF(Activities!$C$7:$O$7, $H$2, Activities!C67:N67)</f>
        <v>0</v>
      </c>
      <c r="I57" s="220">
        <f ca="1">SUMIF(Activities!$C$7:$O$7, $I$2, Activities!C67:N67)</f>
        <v>0</v>
      </c>
      <c r="J57" s="220">
        <f ca="1">SUMIF(Activities!$C$7:$O$7, $J$2, Activities!C67:N67)</f>
        <v>0</v>
      </c>
      <c r="K57" s="220"/>
      <c r="N57" s="244"/>
      <c r="O57" s="244"/>
      <c r="P57" s="244"/>
      <c r="Q57" s="244"/>
      <c r="R57" s="244"/>
      <c r="S57" s="244"/>
      <c r="T57" s="245"/>
    </row>
    <row r="58" spans="1:20" x14ac:dyDescent="0.3">
      <c r="A58" s="232"/>
      <c r="B58" s="232"/>
      <c r="C58" s="211" t="str">
        <f>IF(Activities!O68 &lt;&gt; 0, PROPER(Activities!B68), "")</f>
        <v/>
      </c>
      <c r="D58" s="220">
        <f ca="1">SUMIF(Activities!$C$7:$O$7, $D$2, Activities!C68:N68)</f>
        <v>0</v>
      </c>
      <c r="E58" s="220">
        <f ca="1">SUMIF(Activities!$C$7:$O$7, $E$2, Activities!C68:N68)</f>
        <v>0</v>
      </c>
      <c r="F58" s="220">
        <f ca="1">SUMIF(Activities!$C$7:$O$7, $F$2, Activities!C68:N68)</f>
        <v>0</v>
      </c>
      <c r="G58" s="220">
        <f ca="1">SUMIF(Activities!$C$7:$O$7, $G$2, Activities!C68:N68)</f>
        <v>0</v>
      </c>
      <c r="H58" s="220">
        <f ca="1">SUMIF(Activities!$C$7:$O$7, $H$2, Activities!C68:N68)</f>
        <v>0</v>
      </c>
      <c r="I58" s="220">
        <f ca="1">SUMIF(Activities!$C$7:$O$7, $I$2, Activities!C68:N68)</f>
        <v>0</v>
      </c>
      <c r="J58" s="220">
        <f ca="1">SUMIF(Activities!$C$7:$O$7, $J$2, Activities!C68:N68)</f>
        <v>0</v>
      </c>
      <c r="K58" s="220"/>
      <c r="N58" s="244"/>
      <c r="O58" s="244"/>
      <c r="P58" s="244"/>
      <c r="Q58" s="244"/>
      <c r="R58" s="244"/>
      <c r="S58" s="244"/>
      <c r="T58" s="245"/>
    </row>
    <row r="59" spans="1:20" x14ac:dyDescent="0.3">
      <c r="A59" s="232"/>
      <c r="B59" s="232"/>
      <c r="C59" s="211" t="str">
        <f>IF(Activities!O69 &lt;&gt; 0, PROPER(Activities!B69), "")</f>
        <v/>
      </c>
      <c r="D59" s="220">
        <f ca="1">SUMIF(Activities!$C$7:$O$7, $D$2, Activities!C69:N69)</f>
        <v>0</v>
      </c>
      <c r="E59" s="220">
        <f ca="1">SUMIF(Activities!$C$7:$O$7, $E$2, Activities!C69:N69)</f>
        <v>0</v>
      </c>
      <c r="F59" s="220">
        <f ca="1">SUMIF(Activities!$C$7:$O$7, $F$2, Activities!C69:N69)</f>
        <v>0</v>
      </c>
      <c r="G59" s="220">
        <f ca="1">SUMIF(Activities!$C$7:$O$7, $G$2, Activities!C69:N69)</f>
        <v>0</v>
      </c>
      <c r="H59" s="220">
        <f ca="1">SUMIF(Activities!$C$7:$O$7, $H$2, Activities!C69:N69)</f>
        <v>0</v>
      </c>
      <c r="I59" s="220">
        <f ca="1">SUMIF(Activities!$C$7:$O$7, $I$2, Activities!C69:N69)</f>
        <v>0</v>
      </c>
      <c r="J59" s="220">
        <f ca="1">SUMIF(Activities!$C$7:$O$7, $J$2, Activities!C69:N69)</f>
        <v>0</v>
      </c>
      <c r="K59" s="220"/>
      <c r="N59" s="244"/>
      <c r="O59" s="244"/>
      <c r="P59" s="244"/>
      <c r="Q59" s="244"/>
      <c r="R59" s="244"/>
      <c r="S59" s="244"/>
      <c r="T59" s="245"/>
    </row>
    <row r="60" spans="1:20" x14ac:dyDescent="0.3">
      <c r="A60" s="232"/>
      <c r="B60" s="232"/>
      <c r="C60" s="211" t="str">
        <f>IF(Activities!O70 &lt;&gt; 0, PROPER(Activities!B70), "")</f>
        <v/>
      </c>
      <c r="D60" s="220">
        <f ca="1">SUMIF(Activities!$C$7:$O$7, $D$2, Activities!C70:N70)</f>
        <v>0</v>
      </c>
      <c r="E60" s="220">
        <f ca="1">SUMIF(Activities!$C$7:$O$7, $E$2, Activities!C70:N70)</f>
        <v>0</v>
      </c>
      <c r="F60" s="220">
        <f ca="1">SUMIF(Activities!$C$7:$O$7, $F$2, Activities!C70:N70)</f>
        <v>0</v>
      </c>
      <c r="G60" s="220">
        <f ca="1">SUMIF(Activities!$C$7:$O$7, $G$2, Activities!C70:N70)</f>
        <v>0</v>
      </c>
      <c r="H60" s="220">
        <f ca="1">SUMIF(Activities!$C$7:$O$7, $H$2, Activities!C70:N70)</f>
        <v>0</v>
      </c>
      <c r="I60" s="220">
        <f ca="1">SUMIF(Activities!$C$7:$O$7, $I$2, Activities!C70:N70)</f>
        <v>0</v>
      </c>
      <c r="J60" s="220">
        <f ca="1">SUMIF(Activities!$C$7:$O$7, $J$2, Activities!C70:N70)</f>
        <v>0</v>
      </c>
      <c r="K60" s="220"/>
      <c r="N60" s="244"/>
      <c r="O60" s="244"/>
      <c r="P60" s="244"/>
      <c r="Q60" s="244"/>
      <c r="R60" s="244"/>
      <c r="S60" s="244"/>
      <c r="T60" s="245"/>
    </row>
    <row r="61" spans="1:20" x14ac:dyDescent="0.3">
      <c r="A61" s="232"/>
      <c r="B61" s="232"/>
      <c r="C61" s="211" t="str">
        <f>IF(Activities!O71 &lt;&gt; 0, PROPER(Activities!B71), "")</f>
        <v/>
      </c>
      <c r="D61" s="220">
        <f ca="1">SUMIF(Activities!$C$7:$O$7, $D$2, Activities!C71:N71)</f>
        <v>0</v>
      </c>
      <c r="E61" s="220">
        <f ca="1">SUMIF(Activities!$C$7:$O$7, $E$2, Activities!C71:N71)</f>
        <v>0</v>
      </c>
      <c r="F61" s="220">
        <f ca="1">SUMIF(Activities!$C$7:$O$7, $F$2, Activities!C71:N71)</f>
        <v>0</v>
      </c>
      <c r="G61" s="220">
        <f ca="1">SUMIF(Activities!$C$7:$O$7, $G$2, Activities!C71:N71)</f>
        <v>0</v>
      </c>
      <c r="H61" s="220">
        <f ca="1">SUMIF(Activities!$C$7:$O$7, $H$2, Activities!C71:N71)</f>
        <v>0</v>
      </c>
      <c r="I61" s="220">
        <f ca="1">SUMIF(Activities!$C$7:$O$7, $I$2, Activities!C71:N71)</f>
        <v>0</v>
      </c>
      <c r="J61" s="220">
        <f ca="1">SUMIF(Activities!$C$7:$O$7, $J$2, Activities!C71:N71)</f>
        <v>0</v>
      </c>
      <c r="K61" s="220"/>
      <c r="N61" s="244"/>
      <c r="O61" s="244"/>
      <c r="P61" s="244"/>
      <c r="Q61" s="244"/>
      <c r="R61" s="244"/>
      <c r="S61" s="244"/>
      <c r="T61" s="245"/>
    </row>
    <row r="62" spans="1:20" x14ac:dyDescent="0.3">
      <c r="A62" s="232"/>
      <c r="B62" s="232"/>
      <c r="C62" s="211" t="str">
        <f>IF(Activities!O72 &lt;&gt; 0, PROPER(Activities!B72), "")</f>
        <v/>
      </c>
      <c r="D62" s="220">
        <f ca="1">SUMIF(Activities!$C$7:$O$7, $D$2, Activities!C72:N72)</f>
        <v>0</v>
      </c>
      <c r="E62" s="220">
        <f ca="1">SUMIF(Activities!$C$7:$O$7, $E$2, Activities!C72:N72)</f>
        <v>0</v>
      </c>
      <c r="F62" s="220">
        <f ca="1">SUMIF(Activities!$C$7:$O$7, $F$2, Activities!C72:N72)</f>
        <v>0</v>
      </c>
      <c r="G62" s="220">
        <f ca="1">SUMIF(Activities!$C$7:$O$7, $G$2, Activities!C72:N72)</f>
        <v>0</v>
      </c>
      <c r="H62" s="220">
        <f ca="1">SUMIF(Activities!$C$7:$O$7, $H$2, Activities!C72:N72)</f>
        <v>0</v>
      </c>
      <c r="I62" s="220">
        <f ca="1">SUMIF(Activities!$C$7:$O$7, $I$2, Activities!C72:N72)</f>
        <v>0</v>
      </c>
      <c r="J62" s="220">
        <f ca="1">SUMIF(Activities!$C$7:$O$7, $J$2, Activities!C72:N72)</f>
        <v>0</v>
      </c>
      <c r="K62" s="220"/>
      <c r="N62" s="244"/>
      <c r="O62" s="244"/>
      <c r="P62" s="244"/>
      <c r="Q62" s="244"/>
      <c r="R62" s="244"/>
      <c r="S62" s="244"/>
      <c r="T62" s="245"/>
    </row>
    <row r="63" spans="1:20" x14ac:dyDescent="0.3">
      <c r="A63" s="232"/>
      <c r="B63" s="232"/>
      <c r="C63" s="211" t="str">
        <f>IF(Activities!O73 &lt;&gt; 0, PROPER(Activities!B73), "")</f>
        <v/>
      </c>
      <c r="D63" s="220">
        <f ca="1">SUMIF(Activities!$C$7:$O$7, $D$2, Activities!C73:N73)</f>
        <v>0</v>
      </c>
      <c r="E63" s="220">
        <f ca="1">SUMIF(Activities!$C$7:$O$7, $E$2, Activities!C73:N73)</f>
        <v>0</v>
      </c>
      <c r="F63" s="220">
        <f ca="1">SUMIF(Activities!$C$7:$O$7, $F$2, Activities!C73:N73)</f>
        <v>0</v>
      </c>
      <c r="G63" s="220">
        <f ca="1">SUMIF(Activities!$C$7:$O$7, $G$2, Activities!C73:N73)</f>
        <v>0</v>
      </c>
      <c r="H63" s="220">
        <f ca="1">SUMIF(Activities!$C$7:$O$7, $H$2, Activities!C73:N73)</f>
        <v>0</v>
      </c>
      <c r="I63" s="220">
        <f ca="1">SUMIF(Activities!$C$7:$O$7, $I$2, Activities!C73:N73)</f>
        <v>0</v>
      </c>
      <c r="J63" s="220">
        <f ca="1">SUMIF(Activities!$C$7:$O$7, $J$2, Activities!C73:N73)</f>
        <v>0</v>
      </c>
      <c r="K63" s="220"/>
      <c r="N63" s="244"/>
      <c r="O63" s="244"/>
      <c r="P63" s="244"/>
      <c r="Q63" s="244"/>
      <c r="R63" s="244"/>
      <c r="S63" s="244"/>
      <c r="T63" s="245"/>
    </row>
    <row r="64" spans="1:20" x14ac:dyDescent="0.3">
      <c r="A64" s="232"/>
      <c r="B64" s="232"/>
      <c r="C64" s="211" t="str">
        <f>IF(Activities!O74 &lt;&gt; 0, PROPER(Activities!B74), "")</f>
        <v/>
      </c>
      <c r="D64" s="220">
        <f ca="1">SUMIF(Activities!$C$7:$O$7, $D$2, Activities!C74:N74)</f>
        <v>0</v>
      </c>
      <c r="E64" s="220">
        <f ca="1">SUMIF(Activities!$C$7:$O$7, $E$2, Activities!C74:N74)</f>
        <v>0</v>
      </c>
      <c r="F64" s="220">
        <f ca="1">SUMIF(Activities!$C$7:$O$7, $F$2, Activities!C74:N74)</f>
        <v>0</v>
      </c>
      <c r="G64" s="220">
        <f ca="1">SUMIF(Activities!$C$7:$O$7, $G$2, Activities!C74:N74)</f>
        <v>0</v>
      </c>
      <c r="H64" s="220">
        <f ca="1">SUMIF(Activities!$C$7:$O$7, $H$2, Activities!C74:N74)</f>
        <v>0</v>
      </c>
      <c r="I64" s="220">
        <f ca="1">SUMIF(Activities!$C$7:$O$7, $I$2, Activities!C74:N74)</f>
        <v>0</v>
      </c>
      <c r="J64" s="220">
        <f ca="1">SUMIF(Activities!$C$7:$O$7, $J$2, Activities!C74:N74)</f>
        <v>0</v>
      </c>
      <c r="K64" s="220"/>
      <c r="N64" s="244"/>
      <c r="O64" s="244"/>
      <c r="P64" s="244"/>
      <c r="Q64" s="244"/>
      <c r="R64" s="244"/>
      <c r="S64" s="244"/>
      <c r="T64" s="245"/>
    </row>
    <row r="65" spans="1:20" x14ac:dyDescent="0.3">
      <c r="A65" s="232"/>
      <c r="B65" s="232"/>
      <c r="C65" s="211" t="str">
        <f>IF(Activities!O75 &lt;&gt; 0, PROPER(Activities!B75), "")</f>
        <v/>
      </c>
      <c r="D65" s="220">
        <f ca="1">SUMIF(Activities!$C$7:$O$7, $D$2, Activities!C75:N75)</f>
        <v>0</v>
      </c>
      <c r="E65" s="220">
        <f ca="1">SUMIF(Activities!$C$7:$O$7, $E$2, Activities!C75:N75)</f>
        <v>0</v>
      </c>
      <c r="F65" s="220">
        <f ca="1">SUMIF(Activities!$C$7:$O$7, $F$2, Activities!C75:N75)</f>
        <v>0</v>
      </c>
      <c r="G65" s="220">
        <f ca="1">SUMIF(Activities!$C$7:$O$7, $G$2, Activities!C75:N75)</f>
        <v>0</v>
      </c>
      <c r="H65" s="220">
        <f ca="1">SUMIF(Activities!$C$7:$O$7, $H$2, Activities!C75:N75)</f>
        <v>0</v>
      </c>
      <c r="I65" s="220">
        <f ca="1">SUMIF(Activities!$C$7:$O$7, $I$2, Activities!C75:N75)</f>
        <v>0</v>
      </c>
      <c r="J65" s="220">
        <f ca="1">SUMIF(Activities!$C$7:$O$7, $J$2, Activities!C75:N75)</f>
        <v>0</v>
      </c>
      <c r="K65" s="220"/>
      <c r="N65" s="244"/>
      <c r="O65" s="244"/>
      <c r="P65" s="244"/>
      <c r="Q65" s="244"/>
      <c r="R65" s="244"/>
      <c r="S65" s="244"/>
      <c r="T65" s="245"/>
    </row>
    <row r="66" spans="1:20" x14ac:dyDescent="0.3">
      <c r="A66" s="232"/>
      <c r="B66" s="232"/>
      <c r="C66" s="211" t="str">
        <f>IF(Activities!O76 &lt;&gt; 0, PROPER(Activities!B76), "")</f>
        <v/>
      </c>
      <c r="D66" s="220">
        <f ca="1">SUMIF(Activities!$C$7:$O$7, $D$2, Activities!C76:N76)</f>
        <v>0</v>
      </c>
      <c r="E66" s="220">
        <f ca="1">SUMIF(Activities!$C$7:$O$7, $E$2, Activities!C76:N76)</f>
        <v>0</v>
      </c>
      <c r="F66" s="220">
        <f ca="1">SUMIF(Activities!$C$7:$O$7, $F$2, Activities!C76:N76)</f>
        <v>0</v>
      </c>
      <c r="G66" s="220">
        <f ca="1">SUMIF(Activities!$C$7:$O$7, $G$2, Activities!C76:N76)</f>
        <v>0</v>
      </c>
      <c r="H66" s="220">
        <f ca="1">SUMIF(Activities!$C$7:$O$7, $H$2, Activities!C76:N76)</f>
        <v>0</v>
      </c>
      <c r="I66" s="220">
        <f ca="1">SUMIF(Activities!$C$7:$O$7, $I$2, Activities!C76:N76)</f>
        <v>0</v>
      </c>
      <c r="J66" s="220">
        <f ca="1">SUMIF(Activities!$C$7:$O$7, $J$2, Activities!C76:N76)</f>
        <v>0</v>
      </c>
      <c r="K66" s="220"/>
      <c r="N66" s="244"/>
      <c r="O66" s="244"/>
      <c r="P66" s="244"/>
      <c r="Q66" s="244"/>
      <c r="R66" s="244"/>
      <c r="S66" s="244"/>
      <c r="T66" s="245"/>
    </row>
    <row r="67" spans="1:20" x14ac:dyDescent="0.3">
      <c r="A67" s="232"/>
      <c r="B67" s="232"/>
      <c r="C67" s="211" t="str">
        <f>IF(Activities!O77 &lt;&gt; 0, PROPER(Activities!B77), "")</f>
        <v/>
      </c>
      <c r="D67" s="220">
        <f ca="1">SUMIF(Activities!$C$7:$O$7, $D$2, Activities!C77:N77)</f>
        <v>0</v>
      </c>
      <c r="E67" s="220">
        <f ca="1">SUMIF(Activities!$C$7:$O$7, $E$2, Activities!C77:N77)</f>
        <v>0</v>
      </c>
      <c r="F67" s="220">
        <f ca="1">SUMIF(Activities!$C$7:$O$7, $F$2, Activities!C77:N77)</f>
        <v>0</v>
      </c>
      <c r="G67" s="220">
        <f ca="1">SUMIF(Activities!$C$7:$O$7, $G$2, Activities!C77:N77)</f>
        <v>0</v>
      </c>
      <c r="H67" s="220">
        <f ca="1">SUMIF(Activities!$C$7:$O$7, $H$2, Activities!C77:N77)</f>
        <v>0</v>
      </c>
      <c r="I67" s="220">
        <f ca="1">SUMIF(Activities!$C$7:$O$7, $I$2, Activities!C77:N77)</f>
        <v>0</v>
      </c>
      <c r="J67" s="220">
        <f ca="1">SUMIF(Activities!$C$7:$O$7, $J$2, Activities!C77:N77)</f>
        <v>0</v>
      </c>
      <c r="K67" s="220"/>
      <c r="N67" s="244"/>
      <c r="O67" s="244"/>
      <c r="P67" s="244"/>
      <c r="Q67" s="244"/>
      <c r="R67" s="244"/>
      <c r="S67" s="244"/>
      <c r="T67" s="245"/>
    </row>
    <row r="68" spans="1:20" x14ac:dyDescent="0.3">
      <c r="A68" s="232"/>
      <c r="B68" s="232"/>
      <c r="C68" s="211" t="str">
        <f>IF(Activities!O78 &lt;&gt; 0, PROPER(Activities!B78), "")</f>
        <v/>
      </c>
      <c r="D68" s="220">
        <f ca="1">SUMIF(Activities!$C$7:$O$7, $D$2, Activities!C78:N78)</f>
        <v>0</v>
      </c>
      <c r="E68" s="220">
        <f ca="1">SUMIF(Activities!$C$7:$O$7, $E$2, Activities!C78:N78)</f>
        <v>0</v>
      </c>
      <c r="F68" s="220">
        <f ca="1">SUMIF(Activities!$C$7:$O$7, $F$2, Activities!C78:N78)</f>
        <v>0</v>
      </c>
      <c r="G68" s="220">
        <f ca="1">SUMIF(Activities!$C$7:$O$7, $G$2, Activities!C78:N78)</f>
        <v>0</v>
      </c>
      <c r="H68" s="220">
        <f ca="1">SUMIF(Activities!$C$7:$O$7, $H$2, Activities!C78:N78)</f>
        <v>0</v>
      </c>
      <c r="I68" s="220">
        <f ca="1">SUMIF(Activities!$C$7:$O$7, $I$2, Activities!C78:N78)</f>
        <v>0</v>
      </c>
      <c r="J68" s="220">
        <f ca="1">SUMIF(Activities!$C$7:$O$7, $J$2, Activities!C78:N78)</f>
        <v>0</v>
      </c>
      <c r="K68" s="220"/>
      <c r="N68" s="244"/>
      <c r="O68" s="244"/>
      <c r="P68" s="244"/>
      <c r="Q68" s="244"/>
      <c r="R68" s="244"/>
      <c r="S68" s="244"/>
      <c r="T68" s="245"/>
    </row>
    <row r="69" spans="1:20" x14ac:dyDescent="0.3">
      <c r="A69" s="232"/>
      <c r="B69" s="232"/>
      <c r="C69" s="211" t="str">
        <f>IF(Activities!O79 &lt;&gt; 0, PROPER(Activities!B79), "")</f>
        <v/>
      </c>
      <c r="D69" s="220">
        <f ca="1">SUMIF(Activities!$C$7:$O$7, $D$2, Activities!C79:N79)</f>
        <v>0</v>
      </c>
      <c r="E69" s="220">
        <f ca="1">SUMIF(Activities!$C$7:$O$7, $E$2, Activities!C79:N79)</f>
        <v>0</v>
      </c>
      <c r="F69" s="220">
        <f ca="1">SUMIF(Activities!$C$7:$O$7, $F$2, Activities!C79:N79)</f>
        <v>0</v>
      </c>
      <c r="G69" s="220">
        <f ca="1">SUMIF(Activities!$C$7:$O$7, $G$2, Activities!C79:N79)</f>
        <v>0</v>
      </c>
      <c r="H69" s="220">
        <f ca="1">SUMIF(Activities!$C$7:$O$7, $H$2, Activities!C79:N79)</f>
        <v>0</v>
      </c>
      <c r="I69" s="220">
        <f ca="1">SUMIF(Activities!$C$7:$O$7, $I$2, Activities!C79:N79)</f>
        <v>0</v>
      </c>
      <c r="J69" s="220">
        <f ca="1">SUMIF(Activities!$C$7:$O$7, $J$2, Activities!C79:N79)</f>
        <v>0</v>
      </c>
      <c r="K69" s="220"/>
      <c r="N69" s="244"/>
      <c r="O69" s="244"/>
      <c r="P69" s="244"/>
      <c r="Q69" s="244"/>
      <c r="R69" s="244"/>
      <c r="S69" s="244"/>
      <c r="T69" s="245"/>
    </row>
    <row r="70" spans="1:20" x14ac:dyDescent="0.3">
      <c r="A70" s="232"/>
      <c r="B70" s="232"/>
      <c r="C70" s="211" t="str">
        <f>IF(Activities!O80 &lt;&gt; 0, PROPER(Activities!B80), "")</f>
        <v/>
      </c>
      <c r="D70" s="220">
        <f ca="1">SUMIF(Activities!$C$7:$O$7, $D$2, Activities!C80:N80)</f>
        <v>0</v>
      </c>
      <c r="E70" s="220">
        <f ca="1">SUMIF(Activities!$C$7:$O$7, $E$2, Activities!C80:N80)</f>
        <v>0</v>
      </c>
      <c r="F70" s="220">
        <f ca="1">SUMIF(Activities!$C$7:$O$7, $F$2, Activities!C80:N80)</f>
        <v>0</v>
      </c>
      <c r="G70" s="220">
        <f ca="1">SUMIF(Activities!$C$7:$O$7, $G$2, Activities!C80:N80)</f>
        <v>0</v>
      </c>
      <c r="H70" s="220">
        <f ca="1">SUMIF(Activities!$C$7:$O$7, $H$2, Activities!C80:N80)</f>
        <v>0</v>
      </c>
      <c r="I70" s="220">
        <f ca="1">SUMIF(Activities!$C$7:$O$7, $I$2, Activities!C80:N80)</f>
        <v>0</v>
      </c>
      <c r="J70" s="220">
        <f ca="1">SUMIF(Activities!$C$7:$O$7, $J$2, Activities!C80:N80)</f>
        <v>0</v>
      </c>
      <c r="K70" s="220"/>
      <c r="N70" s="244"/>
      <c r="O70" s="244"/>
      <c r="P70" s="244"/>
      <c r="Q70" s="244"/>
      <c r="R70" s="244"/>
      <c r="S70" s="244"/>
      <c r="T70" s="245"/>
    </row>
    <row r="71" spans="1:20" x14ac:dyDescent="0.3">
      <c r="A71" s="232"/>
      <c r="B71" s="232"/>
      <c r="C71" s="211" t="str">
        <f>IF(Activities!O81 &lt;&gt; 0, PROPER(Activities!B81), "")</f>
        <v/>
      </c>
      <c r="D71" s="220">
        <f ca="1">SUMIF(Activities!$C$7:$O$7, $D$2, Activities!C81:N81)</f>
        <v>0</v>
      </c>
      <c r="E71" s="220">
        <f ca="1">SUMIF(Activities!$C$7:$O$7, $E$2, Activities!C81:N81)</f>
        <v>0</v>
      </c>
      <c r="F71" s="220">
        <f ca="1">SUMIF(Activities!$C$7:$O$7, $F$2, Activities!C81:N81)</f>
        <v>0</v>
      </c>
      <c r="G71" s="220">
        <f ca="1">SUMIF(Activities!$C$7:$O$7, $G$2, Activities!C81:N81)</f>
        <v>0</v>
      </c>
      <c r="H71" s="220">
        <f ca="1">SUMIF(Activities!$C$7:$O$7, $H$2, Activities!C81:N81)</f>
        <v>0</v>
      </c>
      <c r="I71" s="220">
        <f ca="1">SUMIF(Activities!$C$7:$O$7, $I$2, Activities!C81:N81)</f>
        <v>0</v>
      </c>
      <c r="J71" s="220">
        <f ca="1">SUMIF(Activities!$C$7:$O$7, $J$2, Activities!C81:N81)</f>
        <v>0</v>
      </c>
      <c r="K71" s="220"/>
      <c r="N71" s="244"/>
      <c r="O71" s="244"/>
      <c r="P71" s="244"/>
      <c r="Q71" s="244"/>
      <c r="R71" s="244"/>
      <c r="S71" s="244"/>
      <c r="T71" s="245"/>
    </row>
    <row r="72" spans="1:20" x14ac:dyDescent="0.3">
      <c r="A72" s="232"/>
      <c r="B72" s="232"/>
      <c r="C72" s="211" t="str">
        <f>IF(Activities!O82 &lt;&gt; 0, PROPER(Activities!B82), "")</f>
        <v/>
      </c>
      <c r="D72" s="220">
        <f ca="1">SUMIF(Activities!$C$7:$O$7, $D$2, Activities!C82:N82)</f>
        <v>0</v>
      </c>
      <c r="E72" s="220">
        <f ca="1">SUMIF(Activities!$C$7:$O$7, $E$2, Activities!C82:N82)</f>
        <v>0</v>
      </c>
      <c r="F72" s="220">
        <f ca="1">SUMIF(Activities!$C$7:$O$7, $F$2, Activities!C82:N82)</f>
        <v>0</v>
      </c>
      <c r="G72" s="220">
        <f ca="1">SUMIF(Activities!$C$7:$O$7, $G$2, Activities!C82:N82)</f>
        <v>0</v>
      </c>
      <c r="H72" s="220">
        <f ca="1">SUMIF(Activities!$C$7:$O$7, $H$2, Activities!C82:N82)</f>
        <v>0</v>
      </c>
      <c r="I72" s="220">
        <f ca="1">SUMIF(Activities!$C$7:$O$7, $I$2, Activities!C82:N82)</f>
        <v>0</v>
      </c>
      <c r="J72" s="220">
        <f ca="1">SUMIF(Activities!$C$7:$O$7, $J$2, Activities!C82:N82)</f>
        <v>0</v>
      </c>
      <c r="K72" s="220"/>
      <c r="N72" s="244"/>
      <c r="O72" s="244"/>
      <c r="P72" s="244"/>
      <c r="Q72" s="244"/>
      <c r="R72" s="244"/>
      <c r="S72" s="244"/>
      <c r="T72" s="245"/>
    </row>
    <row r="73" spans="1:20" x14ac:dyDescent="0.3">
      <c r="A73" s="232"/>
      <c r="B73" s="232"/>
      <c r="C73" s="211" t="str">
        <f>IF(Activities!O83 &lt;&gt; 0, PROPER(Activities!B83), "")</f>
        <v/>
      </c>
      <c r="D73" s="220">
        <f ca="1">SUMIF(Activities!$C$7:$O$7, $D$2, Activities!C83:N83)</f>
        <v>0</v>
      </c>
      <c r="E73" s="220">
        <f ca="1">SUMIF(Activities!$C$7:$O$7, $E$2, Activities!C83:N83)</f>
        <v>0</v>
      </c>
      <c r="F73" s="220">
        <f ca="1">SUMIF(Activities!$C$7:$O$7, $F$2, Activities!C83:N83)</f>
        <v>0</v>
      </c>
      <c r="G73" s="220">
        <f ca="1">SUMIF(Activities!$C$7:$O$7, $G$2, Activities!C83:N83)</f>
        <v>0</v>
      </c>
      <c r="H73" s="220">
        <f ca="1">SUMIF(Activities!$C$7:$O$7, $H$2, Activities!C83:N83)</f>
        <v>0</v>
      </c>
      <c r="I73" s="220">
        <f ca="1">SUMIF(Activities!$C$7:$O$7, $I$2, Activities!C83:N83)</f>
        <v>0</v>
      </c>
      <c r="J73" s="220">
        <f ca="1">SUMIF(Activities!$C$7:$O$7, $J$2, Activities!C83:N83)</f>
        <v>0</v>
      </c>
      <c r="K73" s="220"/>
      <c r="N73" s="244"/>
      <c r="O73" s="244"/>
      <c r="P73" s="244"/>
      <c r="Q73" s="244"/>
      <c r="R73" s="244"/>
      <c r="S73" s="244"/>
      <c r="T73" s="245"/>
    </row>
    <row r="74" spans="1:20" x14ac:dyDescent="0.3">
      <c r="A74" s="232"/>
      <c r="B74" s="232"/>
      <c r="C74" s="211" t="str">
        <f>IF(Activities!O84 &lt;&gt; 0, PROPER(Activities!B84), "")</f>
        <v/>
      </c>
      <c r="D74" s="220">
        <f ca="1">SUMIF(Activities!$C$7:$O$7, $D$2, Activities!C84:N84)</f>
        <v>0</v>
      </c>
      <c r="E74" s="220">
        <f ca="1">SUMIF(Activities!$C$7:$O$7, $E$2, Activities!C84:N84)</f>
        <v>0</v>
      </c>
      <c r="F74" s="220">
        <f ca="1">SUMIF(Activities!$C$7:$O$7, $F$2, Activities!C84:N84)</f>
        <v>0</v>
      </c>
      <c r="G74" s="220">
        <f ca="1">SUMIF(Activities!$C$7:$O$7, $G$2, Activities!C84:N84)</f>
        <v>0</v>
      </c>
      <c r="H74" s="220">
        <f ca="1">SUMIF(Activities!$C$7:$O$7, $H$2, Activities!C84:N84)</f>
        <v>0</v>
      </c>
      <c r="I74" s="220">
        <f ca="1">SUMIF(Activities!$C$7:$O$7, $I$2, Activities!C84:N84)</f>
        <v>0</v>
      </c>
      <c r="J74" s="220">
        <f ca="1">SUMIF(Activities!$C$7:$O$7, $J$2, Activities!C84:N84)</f>
        <v>0</v>
      </c>
      <c r="K74" s="220"/>
      <c r="N74" s="244"/>
      <c r="O74" s="244"/>
      <c r="P74" s="244"/>
      <c r="Q74" s="244"/>
      <c r="R74" s="244"/>
      <c r="S74" s="244"/>
      <c r="T74" s="245"/>
    </row>
    <row r="75" spans="1:20" x14ac:dyDescent="0.3">
      <c r="A75" s="232"/>
      <c r="B75" s="232"/>
      <c r="C75" s="211" t="str">
        <f>IF(Activities!O85 &lt;&gt; 0, PROPER(Activities!B85), "")</f>
        <v/>
      </c>
      <c r="D75" s="220">
        <f ca="1">SUMIF(Activities!$C$7:$O$7, $D$2, Activities!C85:N85)</f>
        <v>0</v>
      </c>
      <c r="E75" s="220">
        <f ca="1">SUMIF(Activities!$C$7:$O$7, $E$2, Activities!C85:N85)</f>
        <v>0</v>
      </c>
      <c r="F75" s="220">
        <f ca="1">SUMIF(Activities!$C$7:$O$7, $F$2, Activities!C85:N85)</f>
        <v>0</v>
      </c>
      <c r="G75" s="220">
        <f ca="1">SUMIF(Activities!$C$7:$O$7, $G$2, Activities!C85:N85)</f>
        <v>0</v>
      </c>
      <c r="H75" s="220">
        <f ca="1">SUMIF(Activities!$C$7:$O$7, $H$2, Activities!C85:N85)</f>
        <v>0</v>
      </c>
      <c r="I75" s="220">
        <f ca="1">SUMIF(Activities!$C$7:$O$7, $I$2, Activities!C85:N85)</f>
        <v>0</v>
      </c>
      <c r="J75" s="220">
        <f ca="1">SUMIF(Activities!$C$7:$O$7, $J$2, Activities!C85:N85)</f>
        <v>0</v>
      </c>
      <c r="K75" s="220"/>
      <c r="N75" s="244"/>
      <c r="O75" s="244"/>
      <c r="P75" s="244"/>
      <c r="Q75" s="244"/>
      <c r="R75" s="244"/>
      <c r="S75" s="244"/>
      <c r="T75" s="245"/>
    </row>
    <row r="76" spans="1:20" x14ac:dyDescent="0.3">
      <c r="A76" s="232"/>
      <c r="B76" s="232"/>
      <c r="C76" s="211" t="str">
        <f>IF(Activities!O86 &lt;&gt; 0, PROPER(Activities!B86), "")</f>
        <v/>
      </c>
      <c r="D76" s="220">
        <f ca="1">SUMIF(Activities!$C$7:$O$7, $D$2, Activities!C86:N86)</f>
        <v>0</v>
      </c>
      <c r="E76" s="220">
        <f ca="1">SUMIF(Activities!$C$7:$O$7, $E$2, Activities!C86:N86)</f>
        <v>0</v>
      </c>
      <c r="F76" s="220">
        <f ca="1">SUMIF(Activities!$C$7:$O$7, $F$2, Activities!C86:N86)</f>
        <v>0</v>
      </c>
      <c r="G76" s="220">
        <f ca="1">SUMIF(Activities!$C$7:$O$7, $G$2, Activities!C86:N86)</f>
        <v>0</v>
      </c>
      <c r="H76" s="220">
        <f ca="1">SUMIF(Activities!$C$7:$O$7, $H$2, Activities!C86:N86)</f>
        <v>0</v>
      </c>
      <c r="I76" s="220">
        <f ca="1">SUMIF(Activities!$C$7:$O$7, $I$2, Activities!C86:N86)</f>
        <v>0</v>
      </c>
      <c r="J76" s="220">
        <f ca="1">SUMIF(Activities!$C$7:$O$7, $J$2, Activities!C86:N86)</f>
        <v>0</v>
      </c>
      <c r="K76" s="220"/>
      <c r="N76" s="244"/>
      <c r="O76" s="244"/>
      <c r="P76" s="244"/>
      <c r="Q76" s="244"/>
      <c r="R76" s="244"/>
      <c r="S76" s="244"/>
      <c r="T76" s="245"/>
    </row>
    <row r="77" spans="1:20" x14ac:dyDescent="0.3">
      <c r="A77" s="232"/>
      <c r="B77" s="232"/>
      <c r="C77" s="211" t="str">
        <f>IF(Activities!O87 &lt;&gt; 0, PROPER(Activities!B87), "")</f>
        <v/>
      </c>
      <c r="D77" s="220">
        <f ca="1">SUMIF(Activities!$C$7:$O$7, $D$2, Activities!C87:N87)</f>
        <v>0</v>
      </c>
      <c r="E77" s="220">
        <f ca="1">SUMIF(Activities!$C$7:$O$7, $E$2, Activities!C87:N87)</f>
        <v>0</v>
      </c>
      <c r="F77" s="220">
        <f ca="1">SUMIF(Activities!$C$7:$O$7, $F$2, Activities!C87:N87)</f>
        <v>0</v>
      </c>
      <c r="G77" s="220">
        <f ca="1">SUMIF(Activities!$C$7:$O$7, $G$2, Activities!C87:N87)</f>
        <v>0</v>
      </c>
      <c r="H77" s="220">
        <f ca="1">SUMIF(Activities!$C$7:$O$7, $H$2, Activities!C87:N87)</f>
        <v>0</v>
      </c>
      <c r="I77" s="220">
        <f ca="1">SUMIF(Activities!$C$7:$O$7, $I$2, Activities!C87:N87)</f>
        <v>0</v>
      </c>
      <c r="J77" s="220">
        <f ca="1">SUMIF(Activities!$C$7:$O$7, $J$2, Activities!C87:N87)</f>
        <v>0</v>
      </c>
      <c r="K77" s="220"/>
      <c r="N77" s="244"/>
      <c r="O77" s="244"/>
      <c r="P77" s="244"/>
      <c r="Q77" s="244"/>
      <c r="R77" s="244"/>
      <c r="S77" s="244"/>
      <c r="T77" s="245"/>
    </row>
    <row r="78" spans="1:20" x14ac:dyDescent="0.3">
      <c r="A78" s="232"/>
      <c r="B78" s="232"/>
      <c r="C78" s="211" t="str">
        <f>IF(Activities!O88 &lt;&gt; 0, PROPER(Activities!B88), "")</f>
        <v/>
      </c>
      <c r="D78" s="220">
        <f ca="1">SUMIF(Activities!$C$7:$O$7, $D$2, Activities!C88:N88)</f>
        <v>0</v>
      </c>
      <c r="E78" s="220">
        <f ca="1">SUMIF(Activities!$C$7:$O$7, $E$2, Activities!C88:N88)</f>
        <v>0</v>
      </c>
      <c r="F78" s="220">
        <f ca="1">SUMIF(Activities!$C$7:$O$7, $F$2, Activities!C88:N88)</f>
        <v>0</v>
      </c>
      <c r="G78" s="220">
        <f ca="1">SUMIF(Activities!$C$7:$O$7, $G$2, Activities!C88:N88)</f>
        <v>0</v>
      </c>
      <c r="H78" s="220">
        <f ca="1">SUMIF(Activities!$C$7:$O$7, $H$2, Activities!C88:N88)</f>
        <v>0</v>
      </c>
      <c r="I78" s="220">
        <f ca="1">SUMIF(Activities!$C$7:$O$7, $I$2, Activities!C88:N88)</f>
        <v>0</v>
      </c>
      <c r="J78" s="220">
        <f ca="1">SUMIF(Activities!$C$7:$O$7, $J$2, Activities!C88:N88)</f>
        <v>0</v>
      </c>
      <c r="K78" s="220"/>
      <c r="N78" s="244"/>
      <c r="O78" s="244"/>
      <c r="P78" s="244"/>
      <c r="Q78" s="244"/>
      <c r="R78" s="244"/>
      <c r="S78" s="244"/>
      <c r="T78" s="245"/>
    </row>
    <row r="79" spans="1:20" x14ac:dyDescent="0.3">
      <c r="A79" s="232"/>
      <c r="B79" s="232"/>
      <c r="C79" s="211" t="str">
        <f>IF(Activities!O89 &lt;&gt; 0, PROPER(Activities!B89), "")</f>
        <v/>
      </c>
      <c r="D79" s="220">
        <f ca="1">SUMIF(Activities!$C$7:$O$7, $D$2, Activities!C89:N89)</f>
        <v>0</v>
      </c>
      <c r="E79" s="220">
        <f ca="1">SUMIF(Activities!$C$7:$O$7, $E$2, Activities!C89:N89)</f>
        <v>0</v>
      </c>
      <c r="F79" s="220">
        <f ca="1">SUMIF(Activities!$C$7:$O$7, $F$2, Activities!C89:N89)</f>
        <v>0</v>
      </c>
      <c r="G79" s="220">
        <f ca="1">SUMIF(Activities!$C$7:$O$7, $G$2, Activities!C89:N89)</f>
        <v>0</v>
      </c>
      <c r="H79" s="220">
        <f ca="1">SUMIF(Activities!$C$7:$O$7, $H$2, Activities!C89:N89)</f>
        <v>0</v>
      </c>
      <c r="I79" s="220">
        <f ca="1">SUMIF(Activities!$C$7:$O$7, $I$2, Activities!C89:N89)</f>
        <v>0</v>
      </c>
      <c r="J79" s="220">
        <f ca="1">SUMIF(Activities!$C$7:$O$7, $J$2, Activities!C89:N89)</f>
        <v>0</v>
      </c>
      <c r="K79" s="220"/>
      <c r="N79" s="244"/>
      <c r="O79" s="244"/>
      <c r="P79" s="244"/>
      <c r="Q79" s="244"/>
      <c r="R79" s="244"/>
      <c r="S79" s="244"/>
      <c r="T79" s="245"/>
    </row>
    <row r="80" spans="1:20" x14ac:dyDescent="0.3">
      <c r="A80" s="232"/>
      <c r="B80" s="232"/>
      <c r="C80" s="211" t="str">
        <f>IF(Activities!O90 &lt;&gt; 0, PROPER(Activities!B90), "")</f>
        <v/>
      </c>
      <c r="D80" s="220">
        <f ca="1">SUMIF(Activities!$C$7:$O$7, $D$2, Activities!C90:N90)</f>
        <v>0</v>
      </c>
      <c r="E80" s="220">
        <f ca="1">SUMIF(Activities!$C$7:$O$7, $E$2, Activities!C90:N90)</f>
        <v>0</v>
      </c>
      <c r="F80" s="220">
        <f ca="1">SUMIF(Activities!$C$7:$O$7, $F$2, Activities!C90:N90)</f>
        <v>0</v>
      </c>
      <c r="G80" s="220">
        <f ca="1">SUMIF(Activities!$C$7:$O$7, $G$2, Activities!C90:N90)</f>
        <v>0</v>
      </c>
      <c r="H80" s="220">
        <f ca="1">SUMIF(Activities!$C$7:$O$7, $H$2, Activities!C90:N90)</f>
        <v>0</v>
      </c>
      <c r="I80" s="220">
        <f ca="1">SUMIF(Activities!$C$7:$O$7, $I$2, Activities!C90:N90)</f>
        <v>0</v>
      </c>
      <c r="J80" s="220">
        <f ca="1">SUMIF(Activities!$C$7:$O$7, $J$2, Activities!C90:N90)</f>
        <v>0</v>
      </c>
      <c r="K80" s="220"/>
      <c r="N80" s="244"/>
      <c r="O80" s="244"/>
      <c r="P80" s="244"/>
      <c r="Q80" s="244"/>
      <c r="R80" s="244"/>
      <c r="S80" s="244"/>
      <c r="T80" s="245"/>
    </row>
    <row r="81" spans="1:20" x14ac:dyDescent="0.3">
      <c r="A81" s="232"/>
      <c r="B81" s="232"/>
      <c r="C81" s="211" t="str">
        <f>IF(Activities!O91 &lt;&gt; 0, PROPER(Activities!B91), "")</f>
        <v/>
      </c>
      <c r="D81" s="220">
        <f ca="1">SUMIF(Activities!$C$7:$O$7, $D$2, Activities!C91:N91)</f>
        <v>0</v>
      </c>
      <c r="E81" s="220">
        <f ca="1">SUMIF(Activities!$C$7:$O$7, $E$2, Activities!C91:N91)</f>
        <v>0</v>
      </c>
      <c r="F81" s="220">
        <f ca="1">SUMIF(Activities!$C$7:$O$7, $F$2, Activities!C91:N91)</f>
        <v>0</v>
      </c>
      <c r="G81" s="220">
        <f ca="1">SUMIF(Activities!$C$7:$O$7, $G$2, Activities!C91:N91)</f>
        <v>0</v>
      </c>
      <c r="H81" s="220">
        <f ca="1">SUMIF(Activities!$C$7:$O$7, $H$2, Activities!C91:N91)</f>
        <v>0</v>
      </c>
      <c r="I81" s="220">
        <f ca="1">SUMIF(Activities!$C$7:$O$7, $I$2, Activities!C91:N91)</f>
        <v>0</v>
      </c>
      <c r="J81" s="220">
        <f ca="1">SUMIF(Activities!$C$7:$O$7, $J$2, Activities!C91:N91)</f>
        <v>0</v>
      </c>
      <c r="K81" s="220"/>
      <c r="N81" s="244"/>
      <c r="O81" s="244"/>
      <c r="P81" s="244"/>
      <c r="Q81" s="244"/>
      <c r="R81" s="244"/>
      <c r="S81" s="244"/>
      <c r="T81" s="245"/>
    </row>
    <row r="82" spans="1:20" x14ac:dyDescent="0.3">
      <c r="A82" s="232"/>
      <c r="B82" s="232"/>
      <c r="C82" s="211" t="str">
        <f>IF(Activities!O92 &lt;&gt; 0, PROPER(Activities!B92), "")</f>
        <v/>
      </c>
      <c r="D82" s="220">
        <f ca="1">SUMIF(Activities!$C$7:$O$7, $D$2, Activities!C92:N92)</f>
        <v>0</v>
      </c>
      <c r="E82" s="220">
        <f ca="1">SUMIF(Activities!$C$7:$O$7, $E$2, Activities!C92:N92)</f>
        <v>0</v>
      </c>
      <c r="F82" s="220">
        <f ca="1">SUMIF(Activities!$C$7:$O$7, $F$2, Activities!C92:N92)</f>
        <v>0</v>
      </c>
      <c r="G82" s="220">
        <f ca="1">SUMIF(Activities!$C$7:$O$7, $G$2, Activities!C92:N92)</f>
        <v>0</v>
      </c>
      <c r="H82" s="220">
        <f ca="1">SUMIF(Activities!$C$7:$O$7, $H$2, Activities!C92:N92)</f>
        <v>0</v>
      </c>
      <c r="I82" s="220">
        <f ca="1">SUMIF(Activities!$C$7:$O$7, $I$2, Activities!C92:N92)</f>
        <v>0</v>
      </c>
      <c r="J82" s="220">
        <f ca="1">SUMIF(Activities!$C$7:$O$7, $J$2, Activities!C92:N92)</f>
        <v>0</v>
      </c>
      <c r="K82" s="220"/>
      <c r="N82" s="244"/>
      <c r="O82" s="244"/>
      <c r="P82" s="244"/>
      <c r="Q82" s="244"/>
      <c r="R82" s="244"/>
      <c r="S82" s="244"/>
      <c r="T82" s="245"/>
    </row>
    <row r="83" spans="1:20" x14ac:dyDescent="0.3">
      <c r="A83" s="232"/>
      <c r="B83" s="232"/>
      <c r="C83" s="211" t="str">
        <f>IF(Activities!O93 &lt;&gt; 0, PROPER(Activities!B93), "")</f>
        <v/>
      </c>
      <c r="D83" s="220">
        <f ca="1">SUMIF(Activities!$C$7:$O$7, $D$2, Activities!C93:N93)</f>
        <v>0</v>
      </c>
      <c r="E83" s="220">
        <f ca="1">SUMIF(Activities!$C$7:$O$7, $E$2, Activities!C93:N93)</f>
        <v>0</v>
      </c>
      <c r="F83" s="220">
        <f ca="1">SUMIF(Activities!$C$7:$O$7, $F$2, Activities!C93:N93)</f>
        <v>0</v>
      </c>
      <c r="G83" s="220">
        <f ca="1">SUMIF(Activities!$C$7:$O$7, $G$2, Activities!C93:N93)</f>
        <v>0</v>
      </c>
      <c r="H83" s="220">
        <f ca="1">SUMIF(Activities!$C$7:$O$7, $H$2, Activities!C93:N93)</f>
        <v>0</v>
      </c>
      <c r="I83" s="220">
        <f ca="1">SUMIF(Activities!$C$7:$O$7, $I$2, Activities!C93:N93)</f>
        <v>0</v>
      </c>
      <c r="J83" s="220">
        <f ca="1">SUMIF(Activities!$C$7:$O$7, $J$2, Activities!C93:N93)</f>
        <v>0</v>
      </c>
      <c r="K83" s="220"/>
      <c r="N83" s="244"/>
      <c r="O83" s="244"/>
      <c r="P83" s="244"/>
      <c r="Q83" s="244"/>
      <c r="R83" s="244"/>
      <c r="S83" s="244"/>
      <c r="T83" s="245"/>
    </row>
    <row r="84" spans="1:20" x14ac:dyDescent="0.3">
      <c r="A84" s="232"/>
      <c r="B84" s="232"/>
      <c r="C84" s="211" t="str">
        <f>IF(Activities!O94 &lt;&gt; 0, PROPER(Activities!B94), "")</f>
        <v/>
      </c>
      <c r="D84" s="220">
        <f ca="1">SUMIF(Activities!$C$7:$O$7, $D$2, Activities!C94:N94)</f>
        <v>0</v>
      </c>
      <c r="E84" s="220">
        <f ca="1">SUMIF(Activities!$C$7:$O$7, $E$2, Activities!C94:N94)</f>
        <v>0</v>
      </c>
      <c r="F84" s="220">
        <f ca="1">SUMIF(Activities!$C$7:$O$7, $F$2, Activities!C94:N94)</f>
        <v>0</v>
      </c>
      <c r="G84" s="220">
        <f ca="1">SUMIF(Activities!$C$7:$O$7, $G$2, Activities!C94:N94)</f>
        <v>0</v>
      </c>
      <c r="H84" s="220">
        <f ca="1">SUMIF(Activities!$C$7:$O$7, $H$2, Activities!C94:N94)</f>
        <v>0</v>
      </c>
      <c r="I84" s="220">
        <f ca="1">SUMIF(Activities!$C$7:$O$7, $I$2, Activities!C94:N94)</f>
        <v>0</v>
      </c>
      <c r="J84" s="220">
        <f ca="1">SUMIF(Activities!$C$7:$O$7, $J$2, Activities!C94:N94)</f>
        <v>0</v>
      </c>
      <c r="K84" s="220"/>
      <c r="N84" s="244"/>
      <c r="O84" s="244"/>
      <c r="P84" s="244"/>
      <c r="Q84" s="244"/>
      <c r="R84" s="244"/>
      <c r="S84" s="244"/>
      <c r="T84" s="245"/>
    </row>
    <row r="85" spans="1:20" x14ac:dyDescent="0.3">
      <c r="A85" s="232"/>
      <c r="B85" s="232"/>
      <c r="C85" s="211" t="str">
        <f>IF(Activities!O95 &lt;&gt; 0, PROPER(Activities!B95), "")</f>
        <v/>
      </c>
      <c r="D85" s="220">
        <f ca="1">SUMIF(Activities!$C$7:$O$7, $D$2, Activities!C95:N95)</f>
        <v>0</v>
      </c>
      <c r="E85" s="220">
        <f ca="1">SUMIF(Activities!$C$7:$O$7, $E$2, Activities!C95:N95)</f>
        <v>0</v>
      </c>
      <c r="F85" s="220">
        <f ca="1">SUMIF(Activities!$C$7:$O$7, $F$2, Activities!C95:N95)</f>
        <v>0</v>
      </c>
      <c r="G85" s="220">
        <f ca="1">SUMIF(Activities!$C$7:$O$7, $G$2, Activities!C95:N95)</f>
        <v>0</v>
      </c>
      <c r="H85" s="220">
        <f ca="1">SUMIF(Activities!$C$7:$O$7, $H$2, Activities!C95:N95)</f>
        <v>0</v>
      </c>
      <c r="I85" s="220">
        <f ca="1">SUMIF(Activities!$C$7:$O$7, $I$2, Activities!C95:N95)</f>
        <v>0</v>
      </c>
      <c r="J85" s="220">
        <f ca="1">SUMIF(Activities!$C$7:$O$7, $J$2, Activities!C95:N95)</f>
        <v>0</v>
      </c>
      <c r="K85" s="220"/>
      <c r="N85" s="244"/>
      <c r="O85" s="244"/>
      <c r="P85" s="244"/>
      <c r="Q85" s="244"/>
      <c r="R85" s="244"/>
      <c r="S85" s="244"/>
      <c r="T85" s="245"/>
    </row>
    <row r="86" spans="1:20" x14ac:dyDescent="0.3">
      <c r="A86" s="232"/>
      <c r="B86" s="232"/>
      <c r="C86" s="211" t="str">
        <f>IF(Activities!O96 &lt;&gt; 0, PROPER(Activities!B96), "")</f>
        <v/>
      </c>
      <c r="D86" s="220">
        <f ca="1">SUMIF(Activities!$C$7:$O$7, $D$2, Activities!C96:N96)</f>
        <v>0</v>
      </c>
      <c r="E86" s="220">
        <f ca="1">SUMIF(Activities!$C$7:$O$7, $E$2, Activities!C96:N96)</f>
        <v>0</v>
      </c>
      <c r="F86" s="220">
        <f ca="1">SUMIF(Activities!$C$7:$O$7, $F$2, Activities!C96:N96)</f>
        <v>0</v>
      </c>
      <c r="G86" s="220">
        <f ca="1">SUMIF(Activities!$C$7:$O$7, $G$2, Activities!C96:N96)</f>
        <v>0</v>
      </c>
      <c r="H86" s="220">
        <f ca="1">SUMIF(Activities!$C$7:$O$7, $H$2, Activities!C96:N96)</f>
        <v>0</v>
      </c>
      <c r="I86" s="220">
        <f ca="1">SUMIF(Activities!$C$7:$O$7, $I$2, Activities!C96:N96)</f>
        <v>0</v>
      </c>
      <c r="J86" s="220">
        <f ca="1">SUMIF(Activities!$C$7:$O$7, $J$2, Activities!C96:N96)</f>
        <v>0</v>
      </c>
      <c r="K86" s="220"/>
      <c r="N86" s="244"/>
      <c r="O86" s="244"/>
      <c r="P86" s="244"/>
      <c r="Q86" s="244"/>
      <c r="R86" s="244"/>
      <c r="S86" s="244"/>
      <c r="T86" s="245"/>
    </row>
    <row r="87" spans="1:20" x14ac:dyDescent="0.3">
      <c r="A87" s="232"/>
      <c r="B87" s="232"/>
      <c r="C87" s="211" t="str">
        <f>IF(Activities!O97 &lt;&gt; 0, PROPER(Activities!B97), "")</f>
        <v/>
      </c>
      <c r="D87" s="220">
        <f ca="1">SUMIF(Activities!$C$7:$O$7, $D$2, Activities!C97:N97)</f>
        <v>0</v>
      </c>
      <c r="E87" s="220">
        <f ca="1">SUMIF(Activities!$C$7:$O$7, $E$2, Activities!C97:N97)</f>
        <v>0</v>
      </c>
      <c r="F87" s="220">
        <f ca="1">SUMIF(Activities!$C$7:$O$7, $F$2, Activities!C97:N97)</f>
        <v>0</v>
      </c>
      <c r="G87" s="220">
        <f ca="1">SUMIF(Activities!$C$7:$O$7, $G$2, Activities!C97:N97)</f>
        <v>0</v>
      </c>
      <c r="H87" s="220">
        <f ca="1">SUMIF(Activities!$C$7:$O$7, $H$2, Activities!C97:N97)</f>
        <v>0</v>
      </c>
      <c r="I87" s="220">
        <f ca="1">SUMIF(Activities!$C$7:$O$7, $I$2, Activities!C97:N97)</f>
        <v>0</v>
      </c>
      <c r="J87" s="220">
        <f ca="1">SUMIF(Activities!$C$7:$O$7, $J$2, Activities!C97:N97)</f>
        <v>0</v>
      </c>
      <c r="K87" s="220"/>
      <c r="N87" s="244"/>
      <c r="O87" s="244"/>
      <c r="P87" s="244"/>
      <c r="Q87" s="244"/>
      <c r="R87" s="244"/>
      <c r="S87" s="244"/>
      <c r="T87" s="245"/>
    </row>
    <row r="88" spans="1:20" x14ac:dyDescent="0.3">
      <c r="A88" s="232"/>
      <c r="B88" s="232"/>
      <c r="C88" s="211" t="str">
        <f>IF(Activities!O98 &lt;&gt; 0, PROPER(Activities!B98), "")</f>
        <v>-</v>
      </c>
      <c r="D88" s="220">
        <f ca="1">SUMIF(Activities!$C$7:$O$7, $D$2, Activities!C98:N98)</f>
        <v>0</v>
      </c>
      <c r="E88" s="220">
        <f ca="1">SUMIF(Activities!$C$7:$O$7, $E$2, Activities!C98:N98)</f>
        <v>0</v>
      </c>
      <c r="F88" s="220">
        <f ca="1">SUMIF(Activities!$C$7:$O$7, $F$2, Activities!C98:N98)</f>
        <v>0</v>
      </c>
      <c r="G88" s="220">
        <f ca="1">SUMIF(Activities!$C$7:$O$7, $G$2, Activities!C98:N98)</f>
        <v>0</v>
      </c>
      <c r="H88" s="220">
        <f ca="1">SUMIF(Activities!$C$7:$O$7, $H$2, Activities!C98:N98)</f>
        <v>0</v>
      </c>
      <c r="I88" s="220">
        <f ca="1">SUMIF(Activities!$C$7:$O$7, $I$2, Activities!C98:N98)</f>
        <v>0</v>
      </c>
      <c r="J88" s="220">
        <f ca="1">SUMIF(Activities!$C$7:$O$7, $J$2, Activities!C98:N98)</f>
        <v>0</v>
      </c>
      <c r="K88" s="220"/>
      <c r="N88" s="244"/>
      <c r="O88" s="244"/>
      <c r="P88" s="244"/>
      <c r="Q88" s="244"/>
      <c r="R88" s="244"/>
      <c r="S88" s="244"/>
      <c r="T88" s="245"/>
    </row>
    <row r="89" spans="1:20" x14ac:dyDescent="0.3">
      <c r="A89" s="232"/>
      <c r="B89" s="232"/>
      <c r="C89" s="211" t="str">
        <f>IF(Activities!O99 &lt;&gt; 0, PROPER(Activities!B99), "")</f>
        <v/>
      </c>
      <c r="D89" s="220">
        <f ca="1">SUMIF(Activities!$C$7:$O$7, $D$2, Activities!C99:N99)</f>
        <v>0</v>
      </c>
      <c r="E89" s="220">
        <f ca="1">SUMIF(Activities!$C$7:$O$7, $E$2, Activities!C99:N99)</f>
        <v>0</v>
      </c>
      <c r="F89" s="220">
        <f ca="1">SUMIF(Activities!$C$7:$O$7, $F$2, Activities!C99:N99)</f>
        <v>0</v>
      </c>
      <c r="G89" s="220">
        <f ca="1">SUMIF(Activities!$C$7:$O$7, $G$2, Activities!C99:N99)</f>
        <v>0</v>
      </c>
      <c r="H89" s="220">
        <f ca="1">SUMIF(Activities!$C$7:$O$7, $H$2, Activities!C99:N99)</f>
        <v>0</v>
      </c>
      <c r="I89" s="220">
        <f ca="1">SUMIF(Activities!$C$7:$O$7, $I$2, Activities!C99:N99)</f>
        <v>0</v>
      </c>
      <c r="J89" s="220">
        <f ca="1">SUMIF(Activities!$C$7:$O$7, $J$2, Activities!C99:N99)</f>
        <v>0</v>
      </c>
      <c r="K89" s="220"/>
      <c r="N89" s="244"/>
      <c r="O89" s="244"/>
      <c r="P89" s="244"/>
      <c r="Q89" s="244"/>
      <c r="R89" s="244"/>
      <c r="S89" s="244"/>
      <c r="T89" s="245"/>
    </row>
    <row r="90" spans="1:20" x14ac:dyDescent="0.3">
      <c r="A90" s="232"/>
      <c r="B90" s="232"/>
      <c r="C90" s="211" t="str">
        <f>IF(Activities!O100 &lt;&gt; 0, PROPER(Activities!B100), "")</f>
        <v/>
      </c>
      <c r="D90" s="220">
        <f ca="1">SUMIF(Activities!$C$7:$O$7, $D$2, Activities!C100:N100)</f>
        <v>0</v>
      </c>
      <c r="E90" s="220">
        <f ca="1">SUMIF(Activities!$C$7:$O$7, $E$2, Activities!C100:N100)</f>
        <v>0</v>
      </c>
      <c r="F90" s="220">
        <f ca="1">SUMIF(Activities!$C$7:$O$7, $F$2, Activities!C100:N100)</f>
        <v>0</v>
      </c>
      <c r="G90" s="220">
        <f ca="1">SUMIF(Activities!$C$7:$O$7, $G$2, Activities!C100:N100)</f>
        <v>0</v>
      </c>
      <c r="H90" s="220">
        <f ca="1">SUMIF(Activities!$C$7:$O$7, $H$2, Activities!C100:N100)</f>
        <v>0</v>
      </c>
      <c r="I90" s="220">
        <f ca="1">SUMIF(Activities!$C$7:$O$7, $I$2, Activities!C100:N100)</f>
        <v>0</v>
      </c>
      <c r="J90" s="220">
        <f ca="1">SUMIF(Activities!$C$7:$O$7, $J$2, Activities!C100:N100)</f>
        <v>0</v>
      </c>
      <c r="K90" s="220"/>
      <c r="N90" s="244"/>
      <c r="O90" s="244"/>
      <c r="P90" s="244"/>
      <c r="Q90" s="244"/>
      <c r="R90" s="244"/>
      <c r="S90" s="244"/>
      <c r="T90" s="245"/>
    </row>
    <row r="91" spans="1:20" x14ac:dyDescent="0.3">
      <c r="A91" s="232"/>
      <c r="B91" s="232"/>
      <c r="C91" s="211" t="str">
        <f>IF(Activities!O101 &lt;&gt; 0, PROPER(Activities!B101), "")</f>
        <v/>
      </c>
      <c r="D91" s="220">
        <f ca="1">SUMIF(Activities!$C$7:$O$7, $D$2, Activities!C101:N101)</f>
        <v>0</v>
      </c>
      <c r="E91" s="220">
        <f ca="1">SUMIF(Activities!$C$7:$O$7, $E$2, Activities!C101:N101)</f>
        <v>0</v>
      </c>
      <c r="F91" s="220">
        <f ca="1">SUMIF(Activities!$C$7:$O$7, $F$2, Activities!C101:N101)</f>
        <v>0</v>
      </c>
      <c r="G91" s="220">
        <f ca="1">SUMIF(Activities!$C$7:$O$7, $G$2, Activities!C101:N101)</f>
        <v>0</v>
      </c>
      <c r="H91" s="220">
        <f ca="1">SUMIF(Activities!$C$7:$O$7, $H$2, Activities!C101:N101)</f>
        <v>0</v>
      </c>
      <c r="I91" s="220">
        <f ca="1">SUMIF(Activities!$C$7:$O$7, $I$2, Activities!C101:N101)</f>
        <v>0</v>
      </c>
      <c r="J91" s="220">
        <f ca="1">SUMIF(Activities!$C$7:$O$7, $J$2, Activities!C101:N101)</f>
        <v>0</v>
      </c>
      <c r="K91" s="220"/>
      <c r="N91" s="244"/>
      <c r="O91" s="244"/>
      <c r="P91" s="244"/>
      <c r="Q91" s="244"/>
      <c r="R91" s="244"/>
      <c r="S91" s="244"/>
      <c r="T91" s="245"/>
    </row>
    <row r="92" spans="1:20" x14ac:dyDescent="0.3">
      <c r="A92" s="232"/>
      <c r="B92" s="232"/>
      <c r="C92" s="211" t="str">
        <f>IF(Activities!O102 &lt;&gt; 0, PROPER(Activities!B102), "")</f>
        <v/>
      </c>
      <c r="D92" s="220">
        <f ca="1">SUMIF(Activities!$C$7:$O$7, $D$2, Activities!C102:N102)</f>
        <v>0</v>
      </c>
      <c r="E92" s="220">
        <f ca="1">SUMIF(Activities!$C$7:$O$7, $E$2, Activities!C102:N102)</f>
        <v>0</v>
      </c>
      <c r="F92" s="220">
        <f ca="1">SUMIF(Activities!$C$7:$O$7, $F$2, Activities!C102:N102)</f>
        <v>0</v>
      </c>
      <c r="G92" s="220">
        <f ca="1">SUMIF(Activities!$C$7:$O$7, $G$2, Activities!C102:N102)</f>
        <v>0</v>
      </c>
      <c r="H92" s="220">
        <f ca="1">SUMIF(Activities!$C$7:$O$7, $H$2, Activities!C102:N102)</f>
        <v>0</v>
      </c>
      <c r="I92" s="220">
        <f ca="1">SUMIF(Activities!$C$7:$O$7, $I$2, Activities!C102:N102)</f>
        <v>0</v>
      </c>
      <c r="J92" s="220">
        <f ca="1">SUMIF(Activities!$C$7:$O$7, $J$2, Activities!C102:N102)</f>
        <v>0</v>
      </c>
      <c r="K92" s="220"/>
      <c r="N92" s="244"/>
      <c r="O92" s="244"/>
      <c r="P92" s="244"/>
      <c r="Q92" s="244"/>
      <c r="R92" s="244"/>
      <c r="S92" s="244"/>
      <c r="T92" s="245"/>
    </row>
    <row r="93" spans="1:20" x14ac:dyDescent="0.3">
      <c r="A93" s="232"/>
      <c r="B93" s="232"/>
      <c r="C93" s="211" t="str">
        <f>IF(Activities!O103 &lt;&gt; 0, PROPER(Activities!B103), "")</f>
        <v/>
      </c>
      <c r="D93" s="220">
        <f ca="1">SUMIF(Activities!$C$7:$O$7, $D$2, Activities!C103:N103)</f>
        <v>0</v>
      </c>
      <c r="E93" s="220">
        <f ca="1">SUMIF(Activities!$C$7:$O$7, $E$2, Activities!C103:N103)</f>
        <v>0</v>
      </c>
      <c r="F93" s="220">
        <f ca="1">SUMIF(Activities!$C$7:$O$7, $F$2, Activities!C103:N103)</f>
        <v>0</v>
      </c>
      <c r="G93" s="220">
        <f ca="1">SUMIF(Activities!$C$7:$O$7, $G$2, Activities!C103:N103)</f>
        <v>0</v>
      </c>
      <c r="H93" s="220">
        <f ca="1">SUMIF(Activities!$C$7:$O$7, $H$2, Activities!C103:N103)</f>
        <v>0</v>
      </c>
      <c r="I93" s="220">
        <f ca="1">SUMIF(Activities!$C$7:$O$7, $I$2, Activities!C103:N103)</f>
        <v>0</v>
      </c>
      <c r="J93" s="220">
        <f ca="1">SUMIF(Activities!$C$7:$O$7, $J$2, Activities!C103:N103)</f>
        <v>0</v>
      </c>
      <c r="K93" s="220"/>
      <c r="N93" s="244"/>
      <c r="O93" s="244"/>
      <c r="P93" s="244"/>
      <c r="Q93" s="244"/>
      <c r="R93" s="244"/>
      <c r="S93" s="244"/>
      <c r="T93" s="245"/>
    </row>
    <row r="94" spans="1:20" x14ac:dyDescent="0.3">
      <c r="A94" s="232"/>
      <c r="B94" s="232"/>
      <c r="C94" s="211" t="str">
        <f>IF(Activities!O104 &lt;&gt; 0, PROPER(Activities!B104), "")</f>
        <v/>
      </c>
      <c r="D94" s="220">
        <f ca="1">SUMIF(Activities!$C$7:$O$7, $D$2, Activities!C104:N104)</f>
        <v>0</v>
      </c>
      <c r="E94" s="220">
        <f ca="1">SUMIF(Activities!$C$7:$O$7, $E$2, Activities!C104:N104)</f>
        <v>0</v>
      </c>
      <c r="F94" s="220">
        <f ca="1">SUMIF(Activities!$C$7:$O$7, $F$2, Activities!C104:N104)</f>
        <v>0</v>
      </c>
      <c r="G94" s="220">
        <f ca="1">SUMIF(Activities!$C$7:$O$7, $G$2, Activities!C104:N104)</f>
        <v>0</v>
      </c>
      <c r="H94" s="220">
        <f ca="1">SUMIF(Activities!$C$7:$O$7, $H$2, Activities!C104:N104)</f>
        <v>0</v>
      </c>
      <c r="I94" s="220">
        <f ca="1">SUMIF(Activities!$C$7:$O$7, $I$2, Activities!C104:N104)</f>
        <v>0</v>
      </c>
      <c r="J94" s="220">
        <f ca="1">SUMIF(Activities!$C$7:$O$7, $J$2, Activities!C104:N104)</f>
        <v>0</v>
      </c>
      <c r="K94" s="220"/>
      <c r="N94" s="244"/>
      <c r="O94" s="244"/>
      <c r="P94" s="244"/>
      <c r="Q94" s="244"/>
      <c r="R94" s="244"/>
      <c r="S94" s="244"/>
      <c r="T94" s="245"/>
    </row>
    <row r="95" spans="1:20" x14ac:dyDescent="0.3">
      <c r="A95" s="232"/>
      <c r="B95" s="232"/>
      <c r="C95" s="211" t="str">
        <f>IF(Activities!O105 &lt;&gt; 0, PROPER(Activities!B105), "")</f>
        <v>-</v>
      </c>
      <c r="D95" s="220">
        <f ca="1">SUMIF(Activities!$C$7:$O$7, $D$2, Activities!C105:N105)</f>
        <v>0</v>
      </c>
      <c r="E95" s="220">
        <f ca="1">SUMIF(Activities!$C$7:$O$7, $E$2, Activities!C105:N105)</f>
        <v>0</v>
      </c>
      <c r="F95" s="220">
        <f ca="1">SUMIF(Activities!$C$7:$O$7, $F$2, Activities!C105:N105)</f>
        <v>0</v>
      </c>
      <c r="G95" s="220">
        <f ca="1">SUMIF(Activities!$C$7:$O$7, $G$2, Activities!C105:N105)</f>
        <v>0</v>
      </c>
      <c r="H95" s="220">
        <f ca="1">SUMIF(Activities!$C$7:$O$7, $H$2, Activities!C105:N105)</f>
        <v>0</v>
      </c>
      <c r="I95" s="220">
        <f ca="1">SUMIF(Activities!$C$7:$O$7, $I$2, Activities!C105:N105)</f>
        <v>0</v>
      </c>
      <c r="J95" s="220">
        <f ca="1">SUMIF(Activities!$C$7:$O$7, $J$2, Activities!C105:N105)</f>
        <v>0</v>
      </c>
      <c r="K95" s="220"/>
      <c r="N95" s="244"/>
      <c r="O95" s="244"/>
      <c r="P95" s="244"/>
      <c r="Q95" s="244"/>
      <c r="R95" s="244"/>
      <c r="S95" s="244"/>
      <c r="T95" s="245"/>
    </row>
    <row r="96" spans="1:20" x14ac:dyDescent="0.3">
      <c r="A96" s="232"/>
      <c r="B96" s="232"/>
      <c r="C96" s="211" t="str">
        <f>IF(Activities!O106 &lt;&gt; 0, PROPER(Activities!B106), "")</f>
        <v/>
      </c>
      <c r="D96" s="220">
        <f ca="1">SUMIF(Activities!$C$7:$O$7, $D$2, Activities!C106:N106)</f>
        <v>0</v>
      </c>
      <c r="E96" s="220">
        <f ca="1">SUMIF(Activities!$C$7:$O$7, $E$2, Activities!C106:N106)</f>
        <v>0</v>
      </c>
      <c r="F96" s="220">
        <f ca="1">SUMIF(Activities!$C$7:$O$7, $F$2, Activities!C106:N106)</f>
        <v>0</v>
      </c>
      <c r="G96" s="220">
        <f ca="1">SUMIF(Activities!$C$7:$O$7, $G$2, Activities!C106:N106)</f>
        <v>0</v>
      </c>
      <c r="H96" s="220">
        <f ca="1">SUMIF(Activities!$C$7:$O$7, $H$2, Activities!C106:N106)</f>
        <v>0</v>
      </c>
      <c r="I96" s="220">
        <f ca="1">SUMIF(Activities!$C$7:$O$7, $I$2, Activities!C106:N106)</f>
        <v>0</v>
      </c>
      <c r="J96" s="220">
        <f ca="1">SUMIF(Activities!$C$7:$O$7, $J$2, Activities!C106:N106)</f>
        <v>0</v>
      </c>
      <c r="K96" s="220"/>
      <c r="N96" s="244"/>
      <c r="O96" s="244"/>
      <c r="P96" s="244"/>
      <c r="Q96" s="244"/>
      <c r="R96" s="244"/>
      <c r="S96" s="244"/>
      <c r="T96" s="245"/>
    </row>
    <row r="97" spans="1:20" x14ac:dyDescent="0.3">
      <c r="A97" s="232"/>
      <c r="B97" s="232"/>
      <c r="C97" s="211" t="str">
        <f>IF(Activities!O107 &lt;&gt; 0, PROPER(Activities!B107), "")</f>
        <v/>
      </c>
      <c r="D97" s="220">
        <f ca="1">SUMIF(Activities!$C$7:$O$7, $D$2, Activities!C107:N107)</f>
        <v>0</v>
      </c>
      <c r="E97" s="220">
        <f ca="1">SUMIF(Activities!$C$7:$O$7, $E$2, Activities!C107:N107)</f>
        <v>0</v>
      </c>
      <c r="F97" s="220">
        <f ca="1">SUMIF(Activities!$C$7:$O$7, $F$2, Activities!C107:N107)</f>
        <v>0</v>
      </c>
      <c r="G97" s="220">
        <f ca="1">SUMIF(Activities!$C$7:$O$7, $G$2, Activities!C107:N107)</f>
        <v>0</v>
      </c>
      <c r="H97" s="220">
        <f ca="1">SUMIF(Activities!$C$7:$O$7, $H$2, Activities!C107:N107)</f>
        <v>0</v>
      </c>
      <c r="I97" s="220">
        <f ca="1">SUMIF(Activities!$C$7:$O$7, $I$2, Activities!C107:N107)</f>
        <v>0</v>
      </c>
      <c r="J97" s="220">
        <f ca="1">SUMIF(Activities!$C$7:$O$7, $J$2, Activities!C107:N107)</f>
        <v>0</v>
      </c>
      <c r="K97" s="220"/>
      <c r="N97" s="244"/>
      <c r="O97" s="244"/>
      <c r="P97" s="244"/>
      <c r="Q97" s="244"/>
      <c r="R97" s="244"/>
      <c r="S97" s="244"/>
      <c r="T97" s="245"/>
    </row>
    <row r="98" spans="1:20" x14ac:dyDescent="0.3">
      <c r="A98" s="232"/>
      <c r="B98" s="232"/>
      <c r="C98" s="211" t="str">
        <f>IF(Activities!O108 &lt;&gt; 0, PROPER(Activities!B108), "")</f>
        <v/>
      </c>
      <c r="D98" s="220">
        <f ca="1">SUMIF(Activities!$C$7:$O$7, $D$2, Activities!C108:N108)</f>
        <v>0</v>
      </c>
      <c r="E98" s="220">
        <f ca="1">SUMIF(Activities!$C$7:$O$7, $E$2, Activities!C108:N108)</f>
        <v>0</v>
      </c>
      <c r="F98" s="220">
        <f ca="1">SUMIF(Activities!$C$7:$O$7, $F$2, Activities!C108:N108)</f>
        <v>0</v>
      </c>
      <c r="G98" s="220">
        <f ca="1">SUMIF(Activities!$C$7:$O$7, $G$2, Activities!C108:N108)</f>
        <v>0</v>
      </c>
      <c r="H98" s="220">
        <f ca="1">SUMIF(Activities!$C$7:$O$7, $H$2, Activities!C108:N108)</f>
        <v>0</v>
      </c>
      <c r="I98" s="220">
        <f ca="1">SUMIF(Activities!$C$7:$O$7, $I$2, Activities!C108:N108)</f>
        <v>0</v>
      </c>
      <c r="J98" s="220">
        <f ca="1">SUMIF(Activities!$C$7:$O$7, $J$2, Activities!C108:N108)</f>
        <v>0</v>
      </c>
      <c r="K98" s="220"/>
      <c r="N98" s="244"/>
      <c r="O98" s="244"/>
      <c r="P98" s="244"/>
      <c r="Q98" s="244"/>
      <c r="R98" s="244"/>
      <c r="S98" s="244"/>
      <c r="T98" s="245"/>
    </row>
    <row r="99" spans="1:20" x14ac:dyDescent="0.3">
      <c r="A99" s="232"/>
      <c r="B99" s="232"/>
      <c r="C99" s="211" t="str">
        <f>IF(Activities!O109 &lt;&gt; 0, PROPER(Activities!B109), "")</f>
        <v/>
      </c>
      <c r="D99" s="220">
        <f ca="1">SUMIF(Activities!$C$7:$O$7, $D$2, Activities!C109:N109)</f>
        <v>0</v>
      </c>
      <c r="E99" s="220">
        <f ca="1">SUMIF(Activities!$C$7:$O$7, $E$2, Activities!C109:N109)</f>
        <v>0</v>
      </c>
      <c r="F99" s="220">
        <f ca="1">SUMIF(Activities!$C$7:$O$7, $F$2, Activities!C109:N109)</f>
        <v>0</v>
      </c>
      <c r="G99" s="220">
        <f ca="1">SUMIF(Activities!$C$7:$O$7, $G$2, Activities!C109:N109)</f>
        <v>0</v>
      </c>
      <c r="H99" s="220">
        <f ca="1">SUMIF(Activities!$C$7:$O$7, $H$2, Activities!C109:N109)</f>
        <v>0</v>
      </c>
      <c r="I99" s="220">
        <f ca="1">SUMIF(Activities!$C$7:$O$7, $I$2, Activities!C109:N109)</f>
        <v>0</v>
      </c>
      <c r="J99" s="220">
        <f ca="1">SUMIF(Activities!$C$7:$O$7, $J$2, Activities!C109:N109)</f>
        <v>0</v>
      </c>
      <c r="K99" s="220"/>
      <c r="N99" s="244"/>
      <c r="O99" s="244"/>
      <c r="P99" s="244"/>
      <c r="Q99" s="244"/>
      <c r="R99" s="244"/>
      <c r="S99" s="244"/>
      <c r="T99" s="245"/>
    </row>
    <row r="100" spans="1:20" x14ac:dyDescent="0.3">
      <c r="A100" s="232"/>
      <c r="B100" s="232"/>
      <c r="C100" s="211" t="str">
        <f>IF(Activities!O110 &lt;&gt; 0, PROPER(Activities!B110), "")</f>
        <v/>
      </c>
      <c r="D100" s="220">
        <f ca="1">SUMIF(Activities!$C$7:$O$7, $D$2, Activities!C110:N110)</f>
        <v>0</v>
      </c>
      <c r="E100" s="220">
        <f ca="1">SUMIF(Activities!$C$7:$O$7, $E$2, Activities!C110:N110)</f>
        <v>0</v>
      </c>
      <c r="F100" s="220">
        <f ca="1">SUMIF(Activities!$C$7:$O$7, $F$2, Activities!C110:N110)</f>
        <v>0</v>
      </c>
      <c r="G100" s="220">
        <f ca="1">SUMIF(Activities!$C$7:$O$7, $G$2, Activities!C110:N110)</f>
        <v>0</v>
      </c>
      <c r="H100" s="220">
        <f ca="1">SUMIF(Activities!$C$7:$O$7, $H$2, Activities!C110:N110)</f>
        <v>0</v>
      </c>
      <c r="I100" s="220">
        <f ca="1">SUMIF(Activities!$C$7:$O$7, $I$2, Activities!C110:N110)</f>
        <v>0</v>
      </c>
      <c r="J100" s="220">
        <f ca="1">SUMIF(Activities!$C$7:$O$7, $J$2, Activities!C110:N110)</f>
        <v>0</v>
      </c>
      <c r="K100" s="220"/>
      <c r="N100" s="244"/>
      <c r="O100" s="244"/>
      <c r="P100" s="244"/>
      <c r="Q100" s="244"/>
      <c r="R100" s="244"/>
      <c r="S100" s="244"/>
      <c r="T100" s="245"/>
    </row>
    <row r="101" spans="1:20" x14ac:dyDescent="0.3">
      <c r="A101" s="232"/>
      <c r="B101" s="232"/>
      <c r="C101" s="211" t="str">
        <f>IF(Activities!O111 &lt;&gt; 0, PROPER(Activities!B111), "")</f>
        <v>-</v>
      </c>
      <c r="D101" s="220">
        <f ca="1">SUMIF(Activities!$C$7:$O$7, $D$2, Activities!C111:N111)</f>
        <v>0</v>
      </c>
      <c r="E101" s="220">
        <f ca="1">SUMIF(Activities!$C$7:$O$7, $E$2, Activities!C111:N111)</f>
        <v>0</v>
      </c>
      <c r="F101" s="220">
        <f ca="1">SUMIF(Activities!$C$7:$O$7, $F$2, Activities!C111:N111)</f>
        <v>0</v>
      </c>
      <c r="G101" s="220">
        <f ca="1">SUMIF(Activities!$C$7:$O$7, $G$2, Activities!C111:N111)</f>
        <v>0</v>
      </c>
      <c r="H101" s="220">
        <f ca="1">SUMIF(Activities!$C$7:$O$7, $H$2, Activities!C111:N111)</f>
        <v>0</v>
      </c>
      <c r="I101" s="220">
        <f ca="1">SUMIF(Activities!$C$7:$O$7, $I$2, Activities!C111:N111)</f>
        <v>0</v>
      </c>
      <c r="J101" s="220">
        <f ca="1">SUMIF(Activities!$C$7:$O$7, $J$2, Activities!C111:N111)</f>
        <v>0</v>
      </c>
      <c r="K101" s="220"/>
    </row>
    <row r="102" spans="1:20" x14ac:dyDescent="0.3">
      <c r="A102" s="232"/>
      <c r="B102" s="232"/>
      <c r="C102" s="211" t="str">
        <f>IF(Activities!O112 &lt;&gt; 0, PROPER(Activities!B112), "")</f>
        <v/>
      </c>
      <c r="D102" s="220">
        <f ca="1">SUMIF(Activities!$C$7:$O$7, $D$2, Activities!C112:N112)</f>
        <v>0</v>
      </c>
      <c r="E102" s="220">
        <f ca="1">SUMIF(Activities!$C$7:$O$7, $E$2, Activities!C112:N112)</f>
        <v>0</v>
      </c>
      <c r="F102" s="220">
        <f ca="1">SUMIF(Activities!$C$7:$O$7, $F$2, Activities!C112:N112)</f>
        <v>0</v>
      </c>
      <c r="G102" s="220">
        <f ca="1">SUMIF(Activities!$C$7:$O$7, $G$2, Activities!C112:N112)</f>
        <v>0</v>
      </c>
      <c r="H102" s="220">
        <f ca="1">SUMIF(Activities!$C$7:$O$7, $H$2, Activities!C112:N112)</f>
        <v>0</v>
      </c>
      <c r="I102" s="220">
        <f ca="1">SUMIF(Activities!$C$7:$O$7, $I$2, Activities!C112:N112)</f>
        <v>0</v>
      </c>
      <c r="J102" s="220">
        <f ca="1">SUMIF(Activities!$C$7:$O$7, $J$2, Activities!C112:N112)</f>
        <v>0</v>
      </c>
      <c r="K102" s="220"/>
    </row>
    <row r="103" spans="1:20" x14ac:dyDescent="0.3">
      <c r="A103" s="232"/>
      <c r="B103" s="232"/>
      <c r="C103" s="211" t="str">
        <f>IF(Activities!O113 &lt;&gt; 0, PROPER(Activities!B113), "")</f>
        <v/>
      </c>
      <c r="D103" s="220">
        <f ca="1">SUMIF(Activities!$C$7:$O$7, $D$2, Activities!C113:N113)</f>
        <v>0</v>
      </c>
      <c r="E103" s="220">
        <f ca="1">SUMIF(Activities!$C$7:$O$7, $E$2, Activities!C113:N113)</f>
        <v>0</v>
      </c>
      <c r="F103" s="220">
        <f ca="1">SUMIF(Activities!$C$7:$O$7, $F$2, Activities!C113:N113)</f>
        <v>0</v>
      </c>
      <c r="G103" s="220">
        <f ca="1">SUMIF(Activities!$C$7:$O$7, $G$2, Activities!C113:N113)</f>
        <v>0</v>
      </c>
      <c r="H103" s="220">
        <f ca="1">SUMIF(Activities!$C$7:$O$7, $H$2, Activities!C113:N113)</f>
        <v>0</v>
      </c>
      <c r="I103" s="220">
        <f ca="1">SUMIF(Activities!$C$7:$O$7, $I$2, Activities!C113:N113)</f>
        <v>0</v>
      </c>
      <c r="J103" s="220">
        <f ca="1">SUMIF(Activities!$C$7:$O$7, $J$2, Activities!C113:N113)</f>
        <v>0</v>
      </c>
      <c r="K103" s="220"/>
    </row>
    <row r="104" spans="1:20" x14ac:dyDescent="0.3">
      <c r="A104" s="232"/>
      <c r="B104" s="232"/>
      <c r="C104" s="211" t="str">
        <f>IF(Activities!O114 &lt;&gt; 0, PROPER(Activities!B114), "")</f>
        <v/>
      </c>
      <c r="D104" s="220">
        <f ca="1">SUMIF(Activities!$C$7:$O$7, $D$2, Activities!C114:N114)</f>
        <v>0</v>
      </c>
      <c r="E104" s="220">
        <f ca="1">SUMIF(Activities!$C$7:$O$7, $E$2, Activities!C114:N114)</f>
        <v>0</v>
      </c>
      <c r="F104" s="220">
        <f ca="1">SUMIF(Activities!$C$7:$O$7, $F$2, Activities!C114:N114)</f>
        <v>0</v>
      </c>
      <c r="G104" s="220">
        <f ca="1">SUMIF(Activities!$C$7:$O$7, $G$2, Activities!C114:N114)</f>
        <v>0</v>
      </c>
      <c r="H104" s="220">
        <f ca="1">SUMIF(Activities!$C$7:$O$7, $H$2, Activities!C114:N114)</f>
        <v>0</v>
      </c>
      <c r="I104" s="220">
        <f ca="1">SUMIF(Activities!$C$7:$O$7, $I$2, Activities!C114:N114)</f>
        <v>0</v>
      </c>
      <c r="J104" s="220">
        <f ca="1">SUMIF(Activities!$C$7:$O$7, $J$2, Activities!C114:N114)</f>
        <v>0</v>
      </c>
      <c r="K104" s="220"/>
    </row>
    <row r="105" spans="1:20" x14ac:dyDescent="0.3">
      <c r="A105" s="232"/>
      <c r="B105" s="232"/>
      <c r="C105" s="211" t="str">
        <f>IF(Activities!O115 &lt;&gt; 0, PROPER(Activities!B115), "")</f>
        <v/>
      </c>
      <c r="D105" s="220">
        <f ca="1">SUMIF(Activities!$C$7:$O$7, $D$2, Activities!C115:N115)</f>
        <v>0</v>
      </c>
      <c r="E105" s="220">
        <f ca="1">SUMIF(Activities!$C$7:$O$7, $E$2, Activities!C115:N115)</f>
        <v>0</v>
      </c>
      <c r="F105" s="220">
        <f ca="1">SUMIF(Activities!$C$7:$O$7, $F$2, Activities!C115:N115)</f>
        <v>0</v>
      </c>
      <c r="G105" s="220">
        <f ca="1">SUMIF(Activities!$C$7:$O$7, $G$2, Activities!C115:N115)</f>
        <v>0</v>
      </c>
      <c r="H105" s="220">
        <f ca="1">SUMIF(Activities!$C$7:$O$7, $H$2, Activities!C115:N115)</f>
        <v>0</v>
      </c>
      <c r="I105" s="220">
        <f ca="1">SUMIF(Activities!$C$7:$O$7, $I$2, Activities!C115:N115)</f>
        <v>0</v>
      </c>
      <c r="J105" s="220">
        <f ca="1">SUMIF(Activities!$C$7:$O$7, $J$2, Activities!C115:N115)</f>
        <v>0</v>
      </c>
      <c r="K105" s="220"/>
    </row>
    <row r="106" spans="1:20" x14ac:dyDescent="0.3">
      <c r="A106" s="232"/>
      <c r="B106" s="232"/>
      <c r="C106" s="211" t="str">
        <f>IF(Activities!O116 &lt;&gt; 0, PROPER(Activities!B116), "")</f>
        <v>-</v>
      </c>
      <c r="D106" s="220">
        <f ca="1">SUMIF(Activities!$C$7:$O$7, $D$2, Activities!C116:N116)</f>
        <v>0</v>
      </c>
      <c r="E106" s="220">
        <f ca="1">SUMIF(Activities!$C$7:$O$7, $E$2, Activities!C116:N116)</f>
        <v>0</v>
      </c>
      <c r="F106" s="220">
        <f ca="1">SUMIF(Activities!$C$7:$O$7, $F$2, Activities!C116:N116)</f>
        <v>0</v>
      </c>
      <c r="G106" s="220">
        <f ca="1">SUMIF(Activities!$C$7:$O$7, $G$2, Activities!C116:N116)</f>
        <v>0</v>
      </c>
      <c r="H106" s="220">
        <f ca="1">SUMIF(Activities!$C$7:$O$7, $H$2, Activities!C116:N116)</f>
        <v>0</v>
      </c>
      <c r="I106" s="220">
        <f ca="1">SUMIF(Activities!$C$7:$O$7, $I$2, Activities!C116:N116)</f>
        <v>0</v>
      </c>
      <c r="J106" s="220">
        <f ca="1">SUMIF(Activities!$C$7:$O$7, $J$2, Activities!C116:N116)</f>
        <v>0</v>
      </c>
      <c r="K106" s="220"/>
    </row>
    <row r="107" spans="1:20" x14ac:dyDescent="0.3">
      <c r="A107" s="232"/>
      <c r="B107" s="232"/>
      <c r="C107" s="211" t="str">
        <f>IF(Activities!O117 &lt;&gt; 0, PROPER(Activities!B117), "")</f>
        <v/>
      </c>
      <c r="D107" s="220">
        <f ca="1">SUMIF(Activities!$C$7:$O$7, $D$2, Activities!C117:N117)</f>
        <v>0</v>
      </c>
      <c r="E107" s="220">
        <f ca="1">SUMIF(Activities!$C$7:$O$7, $E$2, Activities!C117:N117)</f>
        <v>0</v>
      </c>
      <c r="F107" s="220">
        <f ca="1">SUMIF(Activities!$C$7:$O$7, $F$2, Activities!C117:N117)</f>
        <v>0</v>
      </c>
      <c r="G107" s="220">
        <f ca="1">SUMIF(Activities!$C$7:$O$7, $G$2, Activities!C117:N117)</f>
        <v>0</v>
      </c>
      <c r="H107" s="220">
        <f ca="1">SUMIF(Activities!$C$7:$O$7, $H$2, Activities!C117:N117)</f>
        <v>0</v>
      </c>
      <c r="I107" s="220">
        <f ca="1">SUMIF(Activities!$C$7:$O$7, $I$2, Activities!C117:N117)</f>
        <v>0</v>
      </c>
      <c r="J107" s="220">
        <f ca="1">SUMIF(Activities!$C$7:$O$7, $J$2, Activities!C117:N117)</f>
        <v>0</v>
      </c>
      <c r="K107" s="220"/>
    </row>
    <row r="108" spans="1:20" x14ac:dyDescent="0.3">
      <c r="A108" s="232"/>
      <c r="B108" s="232"/>
      <c r="C108" s="211" t="str">
        <f>IF(Activities!O118 &lt;&gt; 0, PROPER(Activities!B118), "")</f>
        <v/>
      </c>
      <c r="D108" s="220">
        <f ca="1">SUMIF(Activities!$C$7:$O$7, $D$2, Activities!C118:N118)</f>
        <v>0</v>
      </c>
      <c r="E108" s="220">
        <f ca="1">SUMIF(Activities!$C$7:$O$7, $E$2, Activities!C118:N118)</f>
        <v>0</v>
      </c>
      <c r="F108" s="220">
        <f ca="1">SUMIF(Activities!$C$7:$O$7, $F$2, Activities!C118:N118)</f>
        <v>0</v>
      </c>
      <c r="G108" s="220">
        <f ca="1">SUMIF(Activities!$C$7:$O$7, $G$2, Activities!C118:N118)</f>
        <v>0</v>
      </c>
      <c r="H108" s="220">
        <f ca="1">SUMIF(Activities!$C$7:$O$7, $H$2, Activities!C118:N118)</f>
        <v>0</v>
      </c>
      <c r="I108" s="220">
        <f ca="1">SUMIF(Activities!$C$7:$O$7, $I$2, Activities!C118:N118)</f>
        <v>0</v>
      </c>
      <c r="J108" s="220">
        <f ca="1">SUMIF(Activities!$C$7:$O$7, $J$2, Activities!C118:N118)</f>
        <v>0</v>
      </c>
      <c r="K108" s="220"/>
    </row>
    <row r="109" spans="1:20" x14ac:dyDescent="0.3">
      <c r="A109" s="232"/>
      <c r="B109" s="232"/>
      <c r="C109" s="211" t="str">
        <f>IF(Activities!O119 &lt;&gt; 0, PROPER(Activities!B119), "")</f>
        <v/>
      </c>
      <c r="D109" s="220">
        <f ca="1">SUMIF(Activities!$C$7:$O$7, $D$2, Activities!C119:N119)</f>
        <v>0</v>
      </c>
      <c r="E109" s="220">
        <f ca="1">SUMIF(Activities!$C$7:$O$7, $E$2, Activities!C119:N119)</f>
        <v>0</v>
      </c>
      <c r="F109" s="220">
        <f ca="1">SUMIF(Activities!$C$7:$O$7, $F$2, Activities!C119:N119)</f>
        <v>0</v>
      </c>
      <c r="G109" s="220">
        <f ca="1">SUMIF(Activities!$C$7:$O$7, $G$2, Activities!C119:N119)</f>
        <v>0</v>
      </c>
      <c r="H109" s="220">
        <f ca="1">SUMIF(Activities!$C$7:$O$7, $H$2, Activities!C119:N119)</f>
        <v>0</v>
      </c>
      <c r="I109" s="220">
        <f ca="1">SUMIF(Activities!$C$7:$O$7, $I$2, Activities!C119:N119)</f>
        <v>0</v>
      </c>
      <c r="J109" s="220">
        <f ca="1">SUMIF(Activities!$C$7:$O$7, $J$2, Activities!C119:N119)</f>
        <v>0</v>
      </c>
      <c r="K109" s="220"/>
    </row>
    <row r="110" spans="1:20" x14ac:dyDescent="0.3">
      <c r="A110" s="232"/>
      <c r="B110" s="232"/>
      <c r="C110" s="211" t="str">
        <f>IF(Activities!O120 &lt;&gt; 0, PROPER(Activities!B120), "")</f>
        <v/>
      </c>
      <c r="D110" s="220">
        <f ca="1">SUMIF(Activities!$C$7:$O$7, $D$2, Activities!C120:N120)</f>
        <v>0</v>
      </c>
      <c r="E110" s="220">
        <f ca="1">SUMIF(Activities!$C$7:$O$7, $E$2, Activities!C120:N120)</f>
        <v>0</v>
      </c>
      <c r="F110" s="220">
        <f ca="1">SUMIF(Activities!$C$7:$O$7, $F$2, Activities!C120:N120)</f>
        <v>0</v>
      </c>
      <c r="G110" s="220">
        <f ca="1">SUMIF(Activities!$C$7:$O$7, $G$2, Activities!C120:N120)</f>
        <v>0</v>
      </c>
      <c r="H110" s="220">
        <f ca="1">SUMIF(Activities!$C$7:$O$7, $H$2, Activities!C120:N120)</f>
        <v>0</v>
      </c>
      <c r="I110" s="220">
        <f ca="1">SUMIF(Activities!$C$7:$O$7, $I$2, Activities!C120:N120)</f>
        <v>0</v>
      </c>
      <c r="J110" s="220">
        <f ca="1">SUMIF(Activities!$C$7:$O$7, $J$2, Activities!C120:N120)</f>
        <v>0</v>
      </c>
      <c r="K110" s="220"/>
    </row>
  </sheetData>
  <sheetProtection algorithmName="SHA-512" hashValue="js1Ak8644XOi5t3JrhY2ikcx2W/+iHMuxsjq7rqawqtTBy0bEQKDwTWwVCOYj5AlNTfUPQcxDPYX77QmAnHNvQ==" saltValue="vMdIPsBHw96eAyIQBvMe2w==" spinCount="100000" sheet="1" formatColumns="0" formatRows="0"/>
  <mergeCells count="1">
    <mergeCell ref="AF1:AG1"/>
  </mergeCells>
  <conditionalFormatting sqref="M1:T1048576">
    <cfRule type="expression" dxfId="18" priority="5">
      <formula xml:space="preserve"> $M1 = "-"</formula>
    </cfRule>
  </conditionalFormatting>
  <conditionalFormatting sqref="N1:T1048576">
    <cfRule type="expression" dxfId="17" priority="14">
      <formula xml:space="preserve"> $M1 = "Total Receipts"</formula>
    </cfRule>
    <cfRule type="expression" dxfId="16" priority="18">
      <formula>COUNTIF(INDIRECT("M" &amp; ROW() + 1), "Total*")</formula>
    </cfRule>
    <cfRule type="expression" dxfId="15" priority="20">
      <formula>ISNUMBER(SEARCH("Total", $M1))</formula>
    </cfRule>
  </conditionalFormatting>
  <conditionalFormatting sqref="O1:U1048576">
    <cfRule type="expression" dxfId="14" priority="6">
      <formula xml:space="preserve"> OR(N$2 = "Total Funds", N$2 = "-", N$2 = "", N$2 = 0)</formula>
    </cfRule>
  </conditionalFormatting>
  <conditionalFormatting sqref="V1:AC1048576">
    <cfRule type="expression" dxfId="13" priority="28">
      <formula xml:space="preserve"> $V1 = "-"</formula>
    </cfRule>
  </conditionalFormatting>
  <conditionalFormatting sqref="W1:AC1048576">
    <cfRule type="expression" dxfId="12" priority="1">
      <formula xml:space="preserve"> $V1 = "Total Cash And Investments"</formula>
    </cfRule>
    <cfRule type="expression" dxfId="11" priority="2">
      <formula xml:space="preserve"> $V1 = "Total Disbursements"</formula>
    </cfRule>
    <cfRule type="expression" dxfId="10" priority="4">
      <formula>ISNUMBER(SEARCH("Ending Fund Balance", $V1))</formula>
    </cfRule>
    <cfRule type="expression" dxfId="9" priority="7">
      <formula>ISNUMBER(SEARCH("Total", $V1))</formula>
    </cfRule>
    <cfRule type="expression" dxfId="8" priority="15">
      <formula>COUNTIF(INDIRECT("V" &amp; ROW() + 1), "Total*")</formula>
    </cfRule>
    <cfRule type="expression" dxfId="7" priority="16">
      <formula>COUNTIF(INDIRECT("V" &amp; ROW() + 2), "Total Disbursements")</formula>
    </cfRule>
    <cfRule type="expression" dxfId="6" priority="17">
      <formula>COUNTIF(INDIRECT("V" &amp; ROW() + 1), "Ending Fund Balance*")</formula>
    </cfRule>
    <cfRule type="expression" dxfId="5" priority="19">
      <formula>ISNUMBER(SEARCH("Transfers Out", $V1))</formula>
    </cfRule>
    <cfRule type="expression" dxfId="4" priority="21">
      <formula>ISNUMBER(SEARCH("Current Year Activity", $V1))</formula>
    </cfRule>
    <cfRule type="expression" dxfId="3" priority="22">
      <formula>COUNTIF(INDIRECT("V" &amp; ROW() - 1), "Disbursements")</formula>
    </cfRule>
    <cfRule type="expression" dxfId="2" priority="25">
      <formula xml:space="preserve"> $V1 = "Transfers In"</formula>
    </cfRule>
    <cfRule type="expression" dxfId="1" priority="27">
      <formula xml:space="preserve"> $V1 = "Beginning Fund Balance"</formula>
    </cfRule>
  </conditionalFormatting>
  <conditionalFormatting sqref="W1:AD1048576">
    <cfRule type="expression" dxfId="0" priority="29">
      <formula xml:space="preserve"> OR(V$2 = "Total Funds", V$2 = "-", V$2 = "", V$2 = 0)</formula>
    </cfRule>
  </conditionalFormatting>
  <pageMargins left="0.7" right="0.7" top="0.75" bottom="0.75" header="0.3" footer="0.3"/>
  <pageSetup orientation="landscape" r:id="rId1"/>
  <drawing r:id="rId2"/>
  <legacyDrawing r:id="rId3"/>
  <tableParts count="1">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A21F5-3AFC-4268-95FC-4ED0B4DE83FF}">
  <sheetPr>
    <tabColor rgb="FFFFFF00"/>
  </sheetPr>
  <dimension ref="A1:M1589"/>
  <sheetViews>
    <sheetView workbookViewId="0">
      <selection sqref="A1:C1"/>
    </sheetView>
  </sheetViews>
  <sheetFormatPr defaultColWidth="9.109375" defaultRowHeight="14.4" x14ac:dyDescent="0.3"/>
  <cols>
    <col min="1" max="1" width="10.33203125" style="1" customWidth="1"/>
    <col min="2" max="2" width="8.88671875"/>
    <col min="3" max="3" width="9" customWidth="1"/>
    <col min="5" max="5" width="70.5546875" bestFit="1" customWidth="1"/>
    <col min="7" max="7" width="16.33203125" bestFit="1" customWidth="1"/>
    <col min="9" max="9" width="23.33203125" bestFit="1" customWidth="1"/>
    <col min="11" max="11" width="15.6640625" bestFit="1" customWidth="1"/>
    <col min="13" max="13" width="23" bestFit="1" customWidth="1"/>
  </cols>
  <sheetData>
    <row r="1" spans="1:13" x14ac:dyDescent="0.3">
      <c r="A1" s="1" t="s">
        <v>13</v>
      </c>
      <c r="B1" t="s">
        <v>12</v>
      </c>
      <c r="C1" t="s">
        <v>29</v>
      </c>
      <c r="E1" t="s">
        <v>722</v>
      </c>
      <c r="G1" s="3" t="s">
        <v>26</v>
      </c>
      <c r="I1" s="63" t="s">
        <v>686</v>
      </c>
      <c r="K1" s="3" t="s">
        <v>1947</v>
      </c>
      <c r="M1" s="68" t="s">
        <v>1948</v>
      </c>
    </row>
    <row r="2" spans="1:13" x14ac:dyDescent="0.3">
      <c r="A2" s="1" t="s">
        <v>1998</v>
      </c>
      <c r="B2" t="s">
        <v>721</v>
      </c>
      <c r="C2" t="s">
        <v>35</v>
      </c>
      <c r="E2" s="251" t="s">
        <v>721</v>
      </c>
      <c r="G2" s="3" t="s">
        <v>27</v>
      </c>
      <c r="I2" s="64" t="s">
        <v>687</v>
      </c>
      <c r="K2" s="3" t="s">
        <v>694</v>
      </c>
      <c r="M2" s="3" t="s">
        <v>17</v>
      </c>
    </row>
    <row r="3" spans="1:13" x14ac:dyDescent="0.3">
      <c r="A3" s="1" t="s">
        <v>365</v>
      </c>
      <c r="B3" t="s">
        <v>30</v>
      </c>
      <c r="C3" t="s">
        <v>31</v>
      </c>
      <c r="E3" s="251" t="s">
        <v>723</v>
      </c>
      <c r="G3" s="3" t="s">
        <v>28</v>
      </c>
      <c r="I3" s="65" t="s">
        <v>688</v>
      </c>
      <c r="K3" s="3" t="s">
        <v>695</v>
      </c>
      <c r="M3" s="3" t="s">
        <v>18</v>
      </c>
    </row>
    <row r="4" spans="1:13" x14ac:dyDescent="0.3">
      <c r="A4" s="1" t="s">
        <v>366</v>
      </c>
      <c r="B4" t="s">
        <v>32</v>
      </c>
      <c r="C4" t="s">
        <v>31</v>
      </c>
      <c r="E4" s="251" t="s">
        <v>724</v>
      </c>
      <c r="G4" s="3" t="s">
        <v>1958</v>
      </c>
      <c r="I4" s="66" t="s">
        <v>689</v>
      </c>
      <c r="K4" s="3" t="s">
        <v>696</v>
      </c>
      <c r="M4" s="3" t="s">
        <v>19</v>
      </c>
    </row>
    <row r="5" spans="1:13" x14ac:dyDescent="0.3">
      <c r="A5" s="1" t="s">
        <v>367</v>
      </c>
      <c r="B5" t="s">
        <v>33</v>
      </c>
      <c r="C5" t="s">
        <v>31</v>
      </c>
      <c r="E5" s="251" t="s">
        <v>1872</v>
      </c>
      <c r="G5" s="3" t="s">
        <v>1959</v>
      </c>
      <c r="I5" s="65" t="s">
        <v>690</v>
      </c>
      <c r="K5" s="3" t="s">
        <v>21</v>
      </c>
      <c r="M5" s="3" t="s">
        <v>20</v>
      </c>
    </row>
    <row r="6" spans="1:13" x14ac:dyDescent="0.3">
      <c r="A6" s="1" t="s">
        <v>368</v>
      </c>
      <c r="B6" t="s">
        <v>34</v>
      </c>
      <c r="C6" t="s">
        <v>35</v>
      </c>
      <c r="E6" s="251" t="s">
        <v>1873</v>
      </c>
      <c r="G6" s="3"/>
      <c r="I6" s="66" t="s">
        <v>700</v>
      </c>
      <c r="M6" s="3" t="s">
        <v>21</v>
      </c>
    </row>
    <row r="7" spans="1:13" x14ac:dyDescent="0.3">
      <c r="A7" s="1" t="s">
        <v>369</v>
      </c>
      <c r="B7" t="s">
        <v>36</v>
      </c>
      <c r="C7" t="s">
        <v>37</v>
      </c>
      <c r="E7" s="251" t="s">
        <v>86</v>
      </c>
      <c r="G7" s="3"/>
    </row>
    <row r="8" spans="1:13" x14ac:dyDescent="0.3">
      <c r="A8" s="1" t="s">
        <v>370</v>
      </c>
      <c r="B8" t="s">
        <v>38</v>
      </c>
      <c r="C8" t="s">
        <v>39</v>
      </c>
      <c r="E8" s="251" t="s">
        <v>725</v>
      </c>
    </row>
    <row r="9" spans="1:13" x14ac:dyDescent="0.3">
      <c r="A9" s="1" t="s">
        <v>371</v>
      </c>
      <c r="B9" t="s">
        <v>40</v>
      </c>
      <c r="C9" t="s">
        <v>35</v>
      </c>
      <c r="E9" s="251" t="s">
        <v>726</v>
      </c>
    </row>
    <row r="10" spans="1:13" x14ac:dyDescent="0.3">
      <c r="A10" s="1" t="s">
        <v>372</v>
      </c>
      <c r="B10" t="s">
        <v>41</v>
      </c>
      <c r="C10" t="s">
        <v>31</v>
      </c>
      <c r="E10" s="251" t="s">
        <v>727</v>
      </c>
    </row>
    <row r="11" spans="1:13" x14ac:dyDescent="0.3">
      <c r="A11" s="1" t="s">
        <v>373</v>
      </c>
      <c r="B11" t="s">
        <v>42</v>
      </c>
      <c r="C11" t="s">
        <v>43</v>
      </c>
      <c r="E11" s="251" t="s">
        <v>728</v>
      </c>
    </row>
    <row r="12" spans="1:13" x14ac:dyDescent="0.3">
      <c r="A12" s="1" t="s">
        <v>374</v>
      </c>
      <c r="B12" t="s">
        <v>44</v>
      </c>
      <c r="C12" t="s">
        <v>31</v>
      </c>
      <c r="E12" s="251" t="s">
        <v>729</v>
      </c>
    </row>
    <row r="13" spans="1:13" x14ac:dyDescent="0.3">
      <c r="A13" s="1" t="s">
        <v>375</v>
      </c>
      <c r="B13" t="s">
        <v>45</v>
      </c>
      <c r="C13" t="s">
        <v>35</v>
      </c>
      <c r="E13" s="251" t="s">
        <v>1874</v>
      </c>
    </row>
    <row r="14" spans="1:13" x14ac:dyDescent="0.3">
      <c r="A14" s="1" t="s">
        <v>376</v>
      </c>
      <c r="B14" t="s">
        <v>46</v>
      </c>
      <c r="C14" t="s">
        <v>47</v>
      </c>
      <c r="E14" s="251" t="s">
        <v>2002</v>
      </c>
    </row>
    <row r="15" spans="1:13" x14ac:dyDescent="0.3">
      <c r="A15" s="1" t="s">
        <v>377</v>
      </c>
      <c r="B15" t="s">
        <v>48</v>
      </c>
      <c r="C15" t="s">
        <v>39</v>
      </c>
      <c r="E15" s="251" t="s">
        <v>2003</v>
      </c>
    </row>
    <row r="16" spans="1:13" x14ac:dyDescent="0.3">
      <c r="A16" s="1" t="s">
        <v>378</v>
      </c>
      <c r="B16" t="s">
        <v>49</v>
      </c>
      <c r="C16" t="s">
        <v>43</v>
      </c>
      <c r="E16" s="251" t="s">
        <v>2004</v>
      </c>
    </row>
    <row r="17" spans="1:5" x14ac:dyDescent="0.3">
      <c r="A17" s="1" t="s">
        <v>379</v>
      </c>
      <c r="B17" t="s">
        <v>50</v>
      </c>
      <c r="C17" t="s">
        <v>37</v>
      </c>
      <c r="E17" s="251" t="s">
        <v>2005</v>
      </c>
    </row>
    <row r="18" spans="1:5" x14ac:dyDescent="0.3">
      <c r="A18" s="1" t="s">
        <v>380</v>
      </c>
      <c r="B18" t="s">
        <v>51</v>
      </c>
      <c r="C18" t="s">
        <v>31</v>
      </c>
      <c r="E18" s="251" t="s">
        <v>730</v>
      </c>
    </row>
    <row r="19" spans="1:5" x14ac:dyDescent="0.3">
      <c r="A19" s="1" t="s">
        <v>381</v>
      </c>
      <c r="B19" t="s">
        <v>52</v>
      </c>
      <c r="C19" t="s">
        <v>31</v>
      </c>
      <c r="E19" s="251" t="s">
        <v>2006</v>
      </c>
    </row>
    <row r="20" spans="1:5" x14ac:dyDescent="0.3">
      <c r="A20" s="1" t="s">
        <v>382</v>
      </c>
      <c r="B20" t="s">
        <v>53</v>
      </c>
      <c r="C20" t="s">
        <v>39</v>
      </c>
      <c r="E20" s="251" t="s">
        <v>2007</v>
      </c>
    </row>
    <row r="21" spans="1:5" x14ac:dyDescent="0.3">
      <c r="A21" s="1" t="s">
        <v>383</v>
      </c>
      <c r="B21" t="s">
        <v>54</v>
      </c>
      <c r="C21" t="s">
        <v>35</v>
      </c>
      <c r="E21" s="251" t="s">
        <v>2008</v>
      </c>
    </row>
    <row r="22" spans="1:5" x14ac:dyDescent="0.3">
      <c r="A22" s="1" t="s">
        <v>384</v>
      </c>
      <c r="B22" t="s">
        <v>55</v>
      </c>
      <c r="C22" t="s">
        <v>31</v>
      </c>
      <c r="E22" s="251" t="s">
        <v>351</v>
      </c>
    </row>
    <row r="23" spans="1:5" x14ac:dyDescent="0.3">
      <c r="A23" s="1" t="s">
        <v>384</v>
      </c>
      <c r="B23" t="s">
        <v>55</v>
      </c>
      <c r="C23" t="s">
        <v>31</v>
      </c>
      <c r="E23" s="251" t="s">
        <v>731</v>
      </c>
    </row>
    <row r="24" spans="1:5" x14ac:dyDescent="0.3">
      <c r="A24" s="1" t="s">
        <v>385</v>
      </c>
      <c r="B24" t="s">
        <v>56</v>
      </c>
      <c r="C24" t="s">
        <v>39</v>
      </c>
      <c r="E24" s="251" t="s">
        <v>352</v>
      </c>
    </row>
    <row r="25" spans="1:5" x14ac:dyDescent="0.3">
      <c r="A25" s="1" t="s">
        <v>386</v>
      </c>
      <c r="B25" t="s">
        <v>57</v>
      </c>
      <c r="C25" t="s">
        <v>37</v>
      </c>
      <c r="E25" s="251" t="s">
        <v>1980</v>
      </c>
    </row>
    <row r="26" spans="1:5" x14ac:dyDescent="0.3">
      <c r="A26" s="1" t="s">
        <v>387</v>
      </c>
      <c r="B26" t="s">
        <v>58</v>
      </c>
      <c r="C26" t="s">
        <v>59</v>
      </c>
      <c r="E26" s="251" t="s">
        <v>732</v>
      </c>
    </row>
    <row r="27" spans="1:5" x14ac:dyDescent="0.3">
      <c r="A27" s="1" t="s">
        <v>388</v>
      </c>
      <c r="B27" t="s">
        <v>60</v>
      </c>
      <c r="C27" t="s">
        <v>31</v>
      </c>
      <c r="E27" s="251" t="s">
        <v>733</v>
      </c>
    </row>
    <row r="28" spans="1:5" x14ac:dyDescent="0.3">
      <c r="A28" s="1" t="s">
        <v>389</v>
      </c>
      <c r="B28" t="s">
        <v>61</v>
      </c>
      <c r="C28" t="s">
        <v>31</v>
      </c>
      <c r="E28" s="251" t="s">
        <v>734</v>
      </c>
    </row>
    <row r="29" spans="1:5" x14ac:dyDescent="0.3">
      <c r="A29" s="1" t="s">
        <v>390</v>
      </c>
      <c r="B29" t="s">
        <v>62</v>
      </c>
      <c r="C29" t="s">
        <v>47</v>
      </c>
      <c r="E29" s="251" t="s">
        <v>735</v>
      </c>
    </row>
    <row r="30" spans="1:5" x14ac:dyDescent="0.3">
      <c r="A30" s="1" t="s">
        <v>391</v>
      </c>
      <c r="B30" t="s">
        <v>63</v>
      </c>
      <c r="C30" t="s">
        <v>31</v>
      </c>
      <c r="E30" s="251" t="s">
        <v>228</v>
      </c>
    </row>
    <row r="31" spans="1:5" x14ac:dyDescent="0.3">
      <c r="A31" s="1" t="s">
        <v>392</v>
      </c>
      <c r="B31" t="s">
        <v>64</v>
      </c>
      <c r="C31" t="s">
        <v>31</v>
      </c>
      <c r="E31" s="251" t="s">
        <v>736</v>
      </c>
    </row>
    <row r="32" spans="1:5" x14ac:dyDescent="0.3">
      <c r="A32" s="1" t="s">
        <v>393</v>
      </c>
      <c r="B32" t="s">
        <v>65</v>
      </c>
      <c r="C32" t="s">
        <v>35</v>
      </c>
      <c r="E32" s="251" t="s">
        <v>737</v>
      </c>
    </row>
    <row r="33" spans="1:5" x14ac:dyDescent="0.3">
      <c r="A33" s="1" t="s">
        <v>394</v>
      </c>
      <c r="B33" t="s">
        <v>66</v>
      </c>
      <c r="C33" t="s">
        <v>43</v>
      </c>
      <c r="E33" s="251" t="s">
        <v>738</v>
      </c>
    </row>
    <row r="34" spans="1:5" x14ac:dyDescent="0.3">
      <c r="A34" s="1" t="s">
        <v>395</v>
      </c>
      <c r="B34" t="s">
        <v>67</v>
      </c>
      <c r="C34" t="s">
        <v>35</v>
      </c>
      <c r="E34" s="251" t="s">
        <v>353</v>
      </c>
    </row>
    <row r="35" spans="1:5" x14ac:dyDescent="0.3">
      <c r="A35" s="1" t="s">
        <v>396</v>
      </c>
      <c r="B35" t="s">
        <v>68</v>
      </c>
      <c r="C35" t="s">
        <v>35</v>
      </c>
      <c r="E35" s="251" t="s">
        <v>739</v>
      </c>
    </row>
    <row r="36" spans="1:5" x14ac:dyDescent="0.3">
      <c r="A36" s="1" t="s">
        <v>397</v>
      </c>
      <c r="B36" t="s">
        <v>69</v>
      </c>
      <c r="C36" t="s">
        <v>31</v>
      </c>
      <c r="E36" s="251" t="s">
        <v>270</v>
      </c>
    </row>
    <row r="37" spans="1:5" x14ac:dyDescent="0.3">
      <c r="A37" s="1" t="s">
        <v>398</v>
      </c>
      <c r="B37" t="s">
        <v>70</v>
      </c>
      <c r="C37" t="s">
        <v>39</v>
      </c>
      <c r="E37" s="251" t="s">
        <v>740</v>
      </c>
    </row>
    <row r="38" spans="1:5" x14ac:dyDescent="0.3">
      <c r="A38" s="1" t="s">
        <v>399</v>
      </c>
      <c r="B38" t="s">
        <v>71</v>
      </c>
      <c r="C38" t="s">
        <v>35</v>
      </c>
      <c r="E38" s="251" t="s">
        <v>300</v>
      </c>
    </row>
    <row r="39" spans="1:5" x14ac:dyDescent="0.3">
      <c r="A39" s="1" t="s">
        <v>400</v>
      </c>
      <c r="B39" t="s">
        <v>72</v>
      </c>
      <c r="C39" t="s">
        <v>47</v>
      </c>
      <c r="E39" s="251" t="s">
        <v>741</v>
      </c>
    </row>
    <row r="40" spans="1:5" x14ac:dyDescent="0.3">
      <c r="A40" s="1" t="s">
        <v>401</v>
      </c>
      <c r="B40" t="s">
        <v>73</v>
      </c>
      <c r="C40" t="s">
        <v>47</v>
      </c>
      <c r="E40" s="251" t="s">
        <v>742</v>
      </c>
    </row>
    <row r="41" spans="1:5" x14ac:dyDescent="0.3">
      <c r="A41" s="1" t="s">
        <v>402</v>
      </c>
      <c r="B41" t="s">
        <v>74</v>
      </c>
      <c r="C41" t="s">
        <v>31</v>
      </c>
      <c r="E41" s="251" t="s">
        <v>743</v>
      </c>
    </row>
    <row r="42" spans="1:5" x14ac:dyDescent="0.3">
      <c r="A42" s="1" t="s">
        <v>403</v>
      </c>
      <c r="B42" t="s">
        <v>75</v>
      </c>
      <c r="C42" t="s">
        <v>39</v>
      </c>
      <c r="E42" s="251" t="s">
        <v>88</v>
      </c>
    </row>
    <row r="43" spans="1:5" x14ac:dyDescent="0.3">
      <c r="A43" s="1" t="s">
        <v>404</v>
      </c>
      <c r="B43" t="s">
        <v>76</v>
      </c>
      <c r="C43" t="s">
        <v>43</v>
      </c>
      <c r="E43" s="251" t="s">
        <v>744</v>
      </c>
    </row>
    <row r="44" spans="1:5" x14ac:dyDescent="0.3">
      <c r="A44" s="1" t="s">
        <v>405</v>
      </c>
      <c r="B44" t="s">
        <v>77</v>
      </c>
      <c r="C44" t="s">
        <v>31</v>
      </c>
      <c r="E44" s="251" t="s">
        <v>745</v>
      </c>
    </row>
    <row r="45" spans="1:5" x14ac:dyDescent="0.3">
      <c r="A45" s="1" t="s">
        <v>406</v>
      </c>
      <c r="B45" t="s">
        <v>78</v>
      </c>
      <c r="C45" t="s">
        <v>47</v>
      </c>
      <c r="E45" s="251" t="s">
        <v>301</v>
      </c>
    </row>
    <row r="46" spans="1:5" x14ac:dyDescent="0.3">
      <c r="A46" s="1" t="s">
        <v>407</v>
      </c>
      <c r="B46" t="s">
        <v>79</v>
      </c>
      <c r="C46" t="s">
        <v>35</v>
      </c>
      <c r="E46" s="251" t="s">
        <v>746</v>
      </c>
    </row>
    <row r="47" spans="1:5" x14ac:dyDescent="0.3">
      <c r="A47" s="1" t="s">
        <v>408</v>
      </c>
      <c r="B47" t="s">
        <v>79</v>
      </c>
      <c r="C47" t="s">
        <v>35</v>
      </c>
      <c r="E47" s="251" t="s">
        <v>747</v>
      </c>
    </row>
    <row r="48" spans="1:5" x14ac:dyDescent="0.3">
      <c r="A48" s="1" t="s">
        <v>409</v>
      </c>
      <c r="B48" t="s">
        <v>80</v>
      </c>
      <c r="C48" t="s">
        <v>35</v>
      </c>
      <c r="E48" s="251" t="s">
        <v>1875</v>
      </c>
    </row>
    <row r="49" spans="1:5" x14ac:dyDescent="0.3">
      <c r="A49" s="1" t="s">
        <v>410</v>
      </c>
      <c r="B49" t="s">
        <v>81</v>
      </c>
      <c r="C49" t="s">
        <v>31</v>
      </c>
      <c r="E49" s="251" t="s">
        <v>748</v>
      </c>
    </row>
    <row r="50" spans="1:5" x14ac:dyDescent="0.3">
      <c r="A50" s="1" t="s">
        <v>411</v>
      </c>
      <c r="B50" t="s">
        <v>82</v>
      </c>
      <c r="C50" t="s">
        <v>35</v>
      </c>
      <c r="E50" s="251" t="s">
        <v>749</v>
      </c>
    </row>
    <row r="51" spans="1:5" x14ac:dyDescent="0.3">
      <c r="A51" s="1" t="s">
        <v>412</v>
      </c>
      <c r="B51" t="s">
        <v>83</v>
      </c>
      <c r="C51" t="s">
        <v>31</v>
      </c>
      <c r="E51" s="251" t="s">
        <v>354</v>
      </c>
    </row>
    <row r="52" spans="1:5" x14ac:dyDescent="0.3">
      <c r="A52" s="1" t="s">
        <v>413</v>
      </c>
      <c r="B52" t="s">
        <v>83</v>
      </c>
      <c r="C52" t="s">
        <v>31</v>
      </c>
      <c r="E52" s="251" t="s">
        <v>750</v>
      </c>
    </row>
    <row r="53" spans="1:5" x14ac:dyDescent="0.3">
      <c r="A53" s="1" t="s">
        <v>414</v>
      </c>
      <c r="B53" t="s">
        <v>83</v>
      </c>
      <c r="C53" t="s">
        <v>31</v>
      </c>
      <c r="E53" s="251" t="s">
        <v>751</v>
      </c>
    </row>
    <row r="54" spans="1:5" x14ac:dyDescent="0.3">
      <c r="A54" s="1" t="s">
        <v>415</v>
      </c>
      <c r="B54" t="s">
        <v>83</v>
      </c>
      <c r="C54" t="s">
        <v>31</v>
      </c>
      <c r="E54" s="251" t="s">
        <v>752</v>
      </c>
    </row>
    <row r="55" spans="1:5" x14ac:dyDescent="0.3">
      <c r="A55" s="1" t="s">
        <v>416</v>
      </c>
      <c r="B55" t="s">
        <v>83</v>
      </c>
      <c r="C55" t="s">
        <v>31</v>
      </c>
      <c r="E55" s="251" t="s">
        <v>30</v>
      </c>
    </row>
    <row r="56" spans="1:5" x14ac:dyDescent="0.3">
      <c r="A56" s="1" t="s">
        <v>417</v>
      </c>
      <c r="B56" t="s">
        <v>83</v>
      </c>
      <c r="C56" t="s">
        <v>31</v>
      </c>
      <c r="E56" s="251" t="s">
        <v>753</v>
      </c>
    </row>
    <row r="57" spans="1:5" x14ac:dyDescent="0.3">
      <c r="A57" s="1" t="s">
        <v>418</v>
      </c>
      <c r="B57" t="s">
        <v>83</v>
      </c>
      <c r="C57" t="s">
        <v>31</v>
      </c>
      <c r="E57" s="251" t="s">
        <v>754</v>
      </c>
    </row>
    <row r="58" spans="1:5" x14ac:dyDescent="0.3">
      <c r="A58" s="1" t="s">
        <v>419</v>
      </c>
      <c r="B58" t="s">
        <v>83</v>
      </c>
      <c r="C58" t="s">
        <v>31</v>
      </c>
      <c r="E58" s="251" t="s">
        <v>755</v>
      </c>
    </row>
    <row r="59" spans="1:5" x14ac:dyDescent="0.3">
      <c r="A59" s="1" t="s">
        <v>420</v>
      </c>
      <c r="B59" t="s">
        <v>84</v>
      </c>
      <c r="C59" t="s">
        <v>84</v>
      </c>
      <c r="E59" s="251" t="s">
        <v>756</v>
      </c>
    </row>
    <row r="60" spans="1:5" x14ac:dyDescent="0.3">
      <c r="A60" s="1" t="s">
        <v>421</v>
      </c>
      <c r="B60" t="s">
        <v>84</v>
      </c>
      <c r="C60" t="s">
        <v>84</v>
      </c>
      <c r="E60" s="251" t="s">
        <v>2009</v>
      </c>
    </row>
    <row r="61" spans="1:5" x14ac:dyDescent="0.3">
      <c r="A61" s="1" t="s">
        <v>422</v>
      </c>
      <c r="B61" t="s">
        <v>84</v>
      </c>
      <c r="C61" t="s">
        <v>84</v>
      </c>
      <c r="E61" s="251" t="s">
        <v>171</v>
      </c>
    </row>
    <row r="62" spans="1:5" x14ac:dyDescent="0.3">
      <c r="A62" s="1" t="s">
        <v>423</v>
      </c>
      <c r="B62" t="s">
        <v>85</v>
      </c>
      <c r="C62" t="s">
        <v>84</v>
      </c>
      <c r="E62" s="251" t="s">
        <v>757</v>
      </c>
    </row>
    <row r="63" spans="1:5" x14ac:dyDescent="0.3">
      <c r="A63" s="1" t="s">
        <v>424</v>
      </c>
      <c r="B63" t="s">
        <v>85</v>
      </c>
      <c r="C63" t="s">
        <v>84</v>
      </c>
      <c r="E63" s="251" t="s">
        <v>758</v>
      </c>
    </row>
    <row r="64" spans="1:5" x14ac:dyDescent="0.3">
      <c r="A64" s="1" t="s">
        <v>425</v>
      </c>
      <c r="B64" t="s">
        <v>84</v>
      </c>
      <c r="C64" t="s">
        <v>84</v>
      </c>
      <c r="E64" s="251" t="s">
        <v>759</v>
      </c>
    </row>
    <row r="65" spans="1:5" x14ac:dyDescent="0.3">
      <c r="A65" s="1" t="s">
        <v>426</v>
      </c>
      <c r="B65" t="s">
        <v>86</v>
      </c>
      <c r="C65" t="s">
        <v>87</v>
      </c>
      <c r="E65" s="251" t="s">
        <v>760</v>
      </c>
    </row>
    <row r="66" spans="1:5" x14ac:dyDescent="0.3">
      <c r="A66" s="1" t="s">
        <v>427</v>
      </c>
      <c r="B66" t="s">
        <v>88</v>
      </c>
      <c r="C66" t="s">
        <v>89</v>
      </c>
      <c r="E66" s="251" t="s">
        <v>1876</v>
      </c>
    </row>
    <row r="67" spans="1:5" x14ac:dyDescent="0.3">
      <c r="A67" s="1" t="s">
        <v>428</v>
      </c>
      <c r="B67" t="s">
        <v>90</v>
      </c>
      <c r="C67" t="s">
        <v>84</v>
      </c>
      <c r="E67" s="251" t="s">
        <v>2010</v>
      </c>
    </row>
    <row r="68" spans="1:5" x14ac:dyDescent="0.3">
      <c r="A68" s="1" t="s">
        <v>429</v>
      </c>
      <c r="B68" t="s">
        <v>91</v>
      </c>
      <c r="C68" t="s">
        <v>37</v>
      </c>
      <c r="E68" s="251" t="s">
        <v>1877</v>
      </c>
    </row>
    <row r="69" spans="1:5" x14ac:dyDescent="0.3">
      <c r="A69" s="1" t="s">
        <v>430</v>
      </c>
      <c r="B69" t="s">
        <v>92</v>
      </c>
      <c r="C69" t="s">
        <v>93</v>
      </c>
      <c r="E69" s="251" t="s">
        <v>2011</v>
      </c>
    </row>
    <row r="70" spans="1:5" x14ac:dyDescent="0.3">
      <c r="A70" s="1" t="s">
        <v>431</v>
      </c>
      <c r="B70" t="s">
        <v>94</v>
      </c>
      <c r="C70" t="s">
        <v>93</v>
      </c>
      <c r="E70" s="251" t="s">
        <v>761</v>
      </c>
    </row>
    <row r="71" spans="1:5" x14ac:dyDescent="0.3">
      <c r="A71" s="1" t="s">
        <v>432</v>
      </c>
      <c r="B71" t="s">
        <v>95</v>
      </c>
      <c r="C71" t="s">
        <v>93</v>
      </c>
      <c r="E71" s="251" t="s">
        <v>762</v>
      </c>
    </row>
    <row r="72" spans="1:5" x14ac:dyDescent="0.3">
      <c r="A72" s="1" t="s">
        <v>433</v>
      </c>
      <c r="B72" t="s">
        <v>96</v>
      </c>
      <c r="C72" t="s">
        <v>87</v>
      </c>
      <c r="E72" s="251" t="s">
        <v>763</v>
      </c>
    </row>
    <row r="73" spans="1:5" x14ac:dyDescent="0.3">
      <c r="A73" s="1" t="s">
        <v>434</v>
      </c>
      <c r="B73" t="s">
        <v>97</v>
      </c>
      <c r="C73" t="s">
        <v>84</v>
      </c>
      <c r="E73" s="251" t="s">
        <v>764</v>
      </c>
    </row>
    <row r="74" spans="1:5" x14ac:dyDescent="0.3">
      <c r="A74" s="1" t="s">
        <v>435</v>
      </c>
      <c r="B74" t="s">
        <v>98</v>
      </c>
      <c r="C74" t="s">
        <v>87</v>
      </c>
      <c r="E74" s="251" t="s">
        <v>2012</v>
      </c>
    </row>
    <row r="75" spans="1:5" x14ac:dyDescent="0.3">
      <c r="A75" s="1" t="s">
        <v>436</v>
      </c>
      <c r="B75" t="s">
        <v>99</v>
      </c>
      <c r="C75" t="s">
        <v>59</v>
      </c>
      <c r="E75" s="251" t="s">
        <v>1878</v>
      </c>
    </row>
    <row r="76" spans="1:5" x14ac:dyDescent="0.3">
      <c r="A76" s="1" t="s">
        <v>437</v>
      </c>
      <c r="B76" t="s">
        <v>100</v>
      </c>
      <c r="C76" t="s">
        <v>87</v>
      </c>
      <c r="E76" s="251" t="s">
        <v>2013</v>
      </c>
    </row>
    <row r="77" spans="1:5" x14ac:dyDescent="0.3">
      <c r="A77" s="1" t="s">
        <v>438</v>
      </c>
      <c r="B77" t="s">
        <v>101</v>
      </c>
      <c r="C77" t="s">
        <v>87</v>
      </c>
      <c r="E77" s="251" t="s">
        <v>765</v>
      </c>
    </row>
    <row r="78" spans="1:5" x14ac:dyDescent="0.3">
      <c r="A78" s="1" t="s">
        <v>439</v>
      </c>
      <c r="B78" t="s">
        <v>102</v>
      </c>
      <c r="C78" t="s">
        <v>84</v>
      </c>
      <c r="E78" s="251" t="s">
        <v>766</v>
      </c>
    </row>
    <row r="79" spans="1:5" x14ac:dyDescent="0.3">
      <c r="A79" s="1" t="s">
        <v>440</v>
      </c>
      <c r="B79" t="s">
        <v>103</v>
      </c>
      <c r="C79" t="s">
        <v>87</v>
      </c>
      <c r="E79" s="251" t="s">
        <v>767</v>
      </c>
    </row>
    <row r="80" spans="1:5" x14ac:dyDescent="0.3">
      <c r="A80" s="1" t="s">
        <v>441</v>
      </c>
      <c r="B80" t="s">
        <v>104</v>
      </c>
      <c r="C80" t="s">
        <v>93</v>
      </c>
      <c r="E80" s="251" t="s">
        <v>768</v>
      </c>
    </row>
    <row r="81" spans="1:5" x14ac:dyDescent="0.3">
      <c r="A81" s="1" t="s">
        <v>442</v>
      </c>
      <c r="B81" t="s">
        <v>105</v>
      </c>
      <c r="C81" t="s">
        <v>37</v>
      </c>
      <c r="E81" s="251" t="s">
        <v>769</v>
      </c>
    </row>
    <row r="82" spans="1:5" x14ac:dyDescent="0.3">
      <c r="A82" s="1" t="s">
        <v>443</v>
      </c>
      <c r="B82" t="s">
        <v>106</v>
      </c>
      <c r="C82" t="s">
        <v>93</v>
      </c>
      <c r="E82" s="251" t="s">
        <v>770</v>
      </c>
    </row>
    <row r="83" spans="1:5" x14ac:dyDescent="0.3">
      <c r="A83" s="1" t="s">
        <v>444</v>
      </c>
      <c r="B83" t="s">
        <v>107</v>
      </c>
      <c r="C83" t="s">
        <v>87</v>
      </c>
      <c r="E83" s="251" t="s">
        <v>771</v>
      </c>
    </row>
    <row r="84" spans="1:5" x14ac:dyDescent="0.3">
      <c r="A84" s="1" t="s">
        <v>445</v>
      </c>
      <c r="B84" t="s">
        <v>108</v>
      </c>
      <c r="C84" t="s">
        <v>92</v>
      </c>
      <c r="E84" s="251" t="s">
        <v>772</v>
      </c>
    </row>
    <row r="85" spans="1:5" x14ac:dyDescent="0.3">
      <c r="A85" s="1" t="s">
        <v>446</v>
      </c>
      <c r="B85" t="s">
        <v>109</v>
      </c>
      <c r="C85" t="s">
        <v>87</v>
      </c>
      <c r="E85" s="251" t="s">
        <v>773</v>
      </c>
    </row>
    <row r="86" spans="1:5" x14ac:dyDescent="0.3">
      <c r="A86" s="1" t="s">
        <v>447</v>
      </c>
      <c r="B86" t="s">
        <v>110</v>
      </c>
      <c r="C86" t="s">
        <v>84</v>
      </c>
      <c r="E86" s="251" t="s">
        <v>774</v>
      </c>
    </row>
    <row r="87" spans="1:5" x14ac:dyDescent="0.3">
      <c r="A87" s="1" t="s">
        <v>448</v>
      </c>
      <c r="B87" t="s">
        <v>111</v>
      </c>
      <c r="C87" t="s">
        <v>89</v>
      </c>
      <c r="E87" s="251" t="s">
        <v>775</v>
      </c>
    </row>
    <row r="88" spans="1:5" x14ac:dyDescent="0.3">
      <c r="A88" s="1" t="s">
        <v>449</v>
      </c>
      <c r="B88" t="s">
        <v>112</v>
      </c>
      <c r="C88" t="s">
        <v>84</v>
      </c>
      <c r="E88" s="251" t="s">
        <v>272</v>
      </c>
    </row>
    <row r="89" spans="1:5" x14ac:dyDescent="0.3">
      <c r="A89" s="1" t="s">
        <v>450</v>
      </c>
      <c r="B89" t="s">
        <v>113</v>
      </c>
      <c r="C89" t="s">
        <v>37</v>
      </c>
      <c r="E89" s="251" t="s">
        <v>776</v>
      </c>
    </row>
    <row r="90" spans="1:5" x14ac:dyDescent="0.3">
      <c r="A90" s="1" t="s">
        <v>451</v>
      </c>
      <c r="B90" t="s">
        <v>114</v>
      </c>
      <c r="C90" t="s">
        <v>84</v>
      </c>
      <c r="E90" s="251" t="s">
        <v>777</v>
      </c>
    </row>
    <row r="91" spans="1:5" x14ac:dyDescent="0.3">
      <c r="A91" s="1" t="s">
        <v>452</v>
      </c>
      <c r="B91" t="s">
        <v>115</v>
      </c>
      <c r="C91" t="s">
        <v>89</v>
      </c>
      <c r="E91" s="251" t="s">
        <v>778</v>
      </c>
    </row>
    <row r="92" spans="1:5" x14ac:dyDescent="0.3">
      <c r="A92" s="1" t="s">
        <v>453</v>
      </c>
      <c r="B92" t="s">
        <v>116</v>
      </c>
      <c r="C92" t="s">
        <v>87</v>
      </c>
      <c r="E92" s="251" t="s">
        <v>2014</v>
      </c>
    </row>
    <row r="93" spans="1:5" x14ac:dyDescent="0.3">
      <c r="A93" s="1" t="s">
        <v>454</v>
      </c>
      <c r="B93" t="s">
        <v>117</v>
      </c>
      <c r="C93" t="s">
        <v>93</v>
      </c>
      <c r="E93" s="251" t="s">
        <v>2015</v>
      </c>
    </row>
    <row r="94" spans="1:5" x14ac:dyDescent="0.3">
      <c r="A94" s="1" t="s">
        <v>455</v>
      </c>
      <c r="B94" t="s">
        <v>118</v>
      </c>
      <c r="C94" t="s">
        <v>93</v>
      </c>
      <c r="E94" s="251" t="s">
        <v>779</v>
      </c>
    </row>
    <row r="95" spans="1:5" x14ac:dyDescent="0.3">
      <c r="A95" s="1" t="s">
        <v>456</v>
      </c>
      <c r="B95" t="s">
        <v>119</v>
      </c>
      <c r="C95" t="s">
        <v>84</v>
      </c>
      <c r="E95" s="251" t="s">
        <v>273</v>
      </c>
    </row>
    <row r="96" spans="1:5" x14ac:dyDescent="0.3">
      <c r="A96" s="1" t="s">
        <v>457</v>
      </c>
      <c r="B96" t="s">
        <v>120</v>
      </c>
      <c r="C96" t="s">
        <v>84</v>
      </c>
      <c r="E96" s="251" t="s">
        <v>780</v>
      </c>
    </row>
    <row r="97" spans="1:5" x14ac:dyDescent="0.3">
      <c r="A97" s="1" t="s">
        <v>458</v>
      </c>
      <c r="B97" t="s">
        <v>121</v>
      </c>
      <c r="C97" t="s">
        <v>92</v>
      </c>
      <c r="E97" s="251" t="s">
        <v>781</v>
      </c>
    </row>
    <row r="98" spans="1:5" x14ac:dyDescent="0.3">
      <c r="A98" s="1" t="s">
        <v>459</v>
      </c>
      <c r="B98" t="s">
        <v>122</v>
      </c>
      <c r="C98" t="s">
        <v>87</v>
      </c>
      <c r="E98" s="251" t="s">
        <v>302</v>
      </c>
    </row>
    <row r="99" spans="1:5" x14ac:dyDescent="0.3">
      <c r="A99" s="1" t="s">
        <v>460</v>
      </c>
      <c r="B99" t="s">
        <v>93</v>
      </c>
      <c r="C99" t="s">
        <v>93</v>
      </c>
      <c r="E99" s="251" t="s">
        <v>782</v>
      </c>
    </row>
    <row r="100" spans="1:5" x14ac:dyDescent="0.3">
      <c r="A100" s="1" t="s">
        <v>461</v>
      </c>
      <c r="B100" t="s">
        <v>123</v>
      </c>
      <c r="C100" t="s">
        <v>89</v>
      </c>
      <c r="E100" s="251" t="s">
        <v>783</v>
      </c>
    </row>
    <row r="101" spans="1:5" x14ac:dyDescent="0.3">
      <c r="A101" s="1" t="s">
        <v>462</v>
      </c>
      <c r="B101" t="s">
        <v>124</v>
      </c>
      <c r="C101" t="s">
        <v>87</v>
      </c>
      <c r="E101" s="251" t="s">
        <v>784</v>
      </c>
    </row>
    <row r="102" spans="1:5" x14ac:dyDescent="0.3">
      <c r="A102" s="1" t="s">
        <v>463</v>
      </c>
      <c r="B102" t="s">
        <v>125</v>
      </c>
      <c r="C102" t="s">
        <v>37</v>
      </c>
      <c r="E102" s="251" t="s">
        <v>173</v>
      </c>
    </row>
    <row r="103" spans="1:5" x14ac:dyDescent="0.3">
      <c r="A103" s="1" t="s">
        <v>464</v>
      </c>
      <c r="B103" t="s">
        <v>126</v>
      </c>
      <c r="C103" t="s">
        <v>84</v>
      </c>
      <c r="E103" s="251" t="s">
        <v>303</v>
      </c>
    </row>
    <row r="104" spans="1:5" x14ac:dyDescent="0.3">
      <c r="A104" s="1" t="s">
        <v>465</v>
      </c>
      <c r="B104" t="s">
        <v>127</v>
      </c>
      <c r="C104" t="s">
        <v>93</v>
      </c>
      <c r="E104" s="251" t="s">
        <v>785</v>
      </c>
    </row>
    <row r="105" spans="1:5" x14ac:dyDescent="0.3">
      <c r="A105" s="1" t="s">
        <v>466</v>
      </c>
      <c r="B105" t="s">
        <v>128</v>
      </c>
      <c r="C105" t="s">
        <v>59</v>
      </c>
      <c r="E105" s="251" t="s">
        <v>786</v>
      </c>
    </row>
    <row r="106" spans="1:5" x14ac:dyDescent="0.3">
      <c r="A106" s="1" t="s">
        <v>467</v>
      </c>
      <c r="B106" t="s">
        <v>129</v>
      </c>
      <c r="C106" t="s">
        <v>84</v>
      </c>
      <c r="E106" s="251" t="s">
        <v>231</v>
      </c>
    </row>
    <row r="107" spans="1:5" x14ac:dyDescent="0.3">
      <c r="A107" s="1" t="s">
        <v>468</v>
      </c>
      <c r="B107" t="s">
        <v>130</v>
      </c>
      <c r="C107" t="s">
        <v>93</v>
      </c>
      <c r="E107" s="251" t="s">
        <v>787</v>
      </c>
    </row>
    <row r="108" spans="1:5" x14ac:dyDescent="0.3">
      <c r="A108" s="1" t="s">
        <v>469</v>
      </c>
      <c r="B108" t="s">
        <v>131</v>
      </c>
      <c r="C108" t="s">
        <v>132</v>
      </c>
      <c r="E108" s="251" t="s">
        <v>788</v>
      </c>
    </row>
    <row r="109" spans="1:5" x14ac:dyDescent="0.3">
      <c r="A109" s="1" t="s">
        <v>470</v>
      </c>
      <c r="B109" t="s">
        <v>133</v>
      </c>
      <c r="C109" t="s">
        <v>134</v>
      </c>
      <c r="E109" s="251" t="s">
        <v>789</v>
      </c>
    </row>
    <row r="110" spans="1:5" x14ac:dyDescent="0.3">
      <c r="A110" s="1" t="s">
        <v>471</v>
      </c>
      <c r="B110" t="s">
        <v>135</v>
      </c>
      <c r="C110" t="s">
        <v>136</v>
      </c>
      <c r="E110" s="251" t="s">
        <v>790</v>
      </c>
    </row>
    <row r="111" spans="1:5" x14ac:dyDescent="0.3">
      <c r="A111" s="1" t="s">
        <v>472</v>
      </c>
      <c r="B111" t="s">
        <v>137</v>
      </c>
      <c r="C111" t="s">
        <v>137</v>
      </c>
      <c r="E111" s="251" t="s">
        <v>791</v>
      </c>
    </row>
    <row r="112" spans="1:5" x14ac:dyDescent="0.3">
      <c r="A112" s="1" t="s">
        <v>473</v>
      </c>
      <c r="B112" t="s">
        <v>138</v>
      </c>
      <c r="C112" t="s">
        <v>132</v>
      </c>
      <c r="E112" s="251" t="s">
        <v>792</v>
      </c>
    </row>
    <row r="113" spans="1:5" x14ac:dyDescent="0.3">
      <c r="A113" s="1" t="s">
        <v>474</v>
      </c>
      <c r="B113" t="s">
        <v>139</v>
      </c>
      <c r="C113" t="s">
        <v>136</v>
      </c>
      <c r="E113" s="251" t="s">
        <v>793</v>
      </c>
    </row>
    <row r="114" spans="1:5" x14ac:dyDescent="0.3">
      <c r="A114" s="1" t="s">
        <v>475</v>
      </c>
      <c r="B114" t="s">
        <v>140</v>
      </c>
      <c r="C114" t="s">
        <v>134</v>
      </c>
      <c r="E114" s="251" t="s">
        <v>794</v>
      </c>
    </row>
    <row r="115" spans="1:5" x14ac:dyDescent="0.3">
      <c r="A115" s="1" t="s">
        <v>476</v>
      </c>
      <c r="B115" t="s">
        <v>141</v>
      </c>
      <c r="C115" t="s">
        <v>132</v>
      </c>
      <c r="E115" s="251" t="s">
        <v>795</v>
      </c>
    </row>
    <row r="116" spans="1:5" x14ac:dyDescent="0.3">
      <c r="A116" s="1" t="s">
        <v>477</v>
      </c>
      <c r="B116" t="s">
        <v>142</v>
      </c>
      <c r="C116" t="s">
        <v>136</v>
      </c>
      <c r="E116" s="251" t="s">
        <v>796</v>
      </c>
    </row>
    <row r="117" spans="1:5" x14ac:dyDescent="0.3">
      <c r="A117" s="1" t="s">
        <v>478</v>
      </c>
      <c r="B117" t="s">
        <v>143</v>
      </c>
      <c r="C117" t="s">
        <v>144</v>
      </c>
      <c r="E117" s="251" t="s">
        <v>797</v>
      </c>
    </row>
    <row r="118" spans="1:5" x14ac:dyDescent="0.3">
      <c r="A118" s="1" t="s">
        <v>479</v>
      </c>
      <c r="B118" t="s">
        <v>145</v>
      </c>
      <c r="C118" t="s">
        <v>132</v>
      </c>
      <c r="E118" s="251" t="s">
        <v>798</v>
      </c>
    </row>
    <row r="119" spans="1:5" x14ac:dyDescent="0.3">
      <c r="A119" s="1" t="s">
        <v>480</v>
      </c>
      <c r="B119" t="s">
        <v>146</v>
      </c>
      <c r="C119" t="s">
        <v>147</v>
      </c>
      <c r="E119" s="251" t="s">
        <v>799</v>
      </c>
    </row>
    <row r="120" spans="1:5" x14ac:dyDescent="0.3">
      <c r="A120" s="1" t="s">
        <v>481</v>
      </c>
      <c r="B120" t="s">
        <v>148</v>
      </c>
      <c r="C120" t="s">
        <v>89</v>
      </c>
      <c r="E120" s="251" t="s">
        <v>175</v>
      </c>
    </row>
    <row r="121" spans="1:5" x14ac:dyDescent="0.3">
      <c r="A121" s="1" t="s">
        <v>482</v>
      </c>
      <c r="B121" t="s">
        <v>149</v>
      </c>
      <c r="C121" t="s">
        <v>132</v>
      </c>
      <c r="E121" s="251" t="s">
        <v>800</v>
      </c>
    </row>
    <row r="122" spans="1:5" x14ac:dyDescent="0.3">
      <c r="A122" s="1" t="s">
        <v>483</v>
      </c>
      <c r="B122" t="s">
        <v>150</v>
      </c>
      <c r="C122" t="s">
        <v>144</v>
      </c>
      <c r="E122" s="251" t="s">
        <v>135</v>
      </c>
    </row>
    <row r="123" spans="1:5" x14ac:dyDescent="0.3">
      <c r="A123" s="1" t="s">
        <v>484</v>
      </c>
      <c r="B123" t="s">
        <v>151</v>
      </c>
      <c r="C123" t="s">
        <v>144</v>
      </c>
      <c r="E123" s="251" t="s">
        <v>801</v>
      </c>
    </row>
    <row r="124" spans="1:5" x14ac:dyDescent="0.3">
      <c r="A124" s="1" t="s">
        <v>485</v>
      </c>
      <c r="B124" t="s">
        <v>152</v>
      </c>
      <c r="C124" t="s">
        <v>144</v>
      </c>
      <c r="E124" s="251" t="s">
        <v>227</v>
      </c>
    </row>
    <row r="125" spans="1:5" x14ac:dyDescent="0.3">
      <c r="A125" s="1" t="s">
        <v>486</v>
      </c>
      <c r="B125" t="s">
        <v>153</v>
      </c>
      <c r="C125" t="s">
        <v>92</v>
      </c>
      <c r="E125" s="251" t="s">
        <v>802</v>
      </c>
    </row>
    <row r="126" spans="1:5" x14ac:dyDescent="0.3">
      <c r="A126" s="1" t="s">
        <v>487</v>
      </c>
      <c r="B126" t="s">
        <v>154</v>
      </c>
      <c r="C126" t="s">
        <v>155</v>
      </c>
      <c r="E126" s="251" t="s">
        <v>803</v>
      </c>
    </row>
    <row r="127" spans="1:5" x14ac:dyDescent="0.3">
      <c r="A127" s="1" t="s">
        <v>488</v>
      </c>
      <c r="B127" t="s">
        <v>156</v>
      </c>
      <c r="C127" t="s">
        <v>144</v>
      </c>
      <c r="E127" s="251" t="s">
        <v>804</v>
      </c>
    </row>
    <row r="128" spans="1:5" x14ac:dyDescent="0.3">
      <c r="A128" s="1" t="s">
        <v>489</v>
      </c>
      <c r="B128" t="s">
        <v>157</v>
      </c>
      <c r="C128" t="s">
        <v>89</v>
      </c>
      <c r="E128" s="251" t="s">
        <v>805</v>
      </c>
    </row>
    <row r="129" spans="1:5" x14ac:dyDescent="0.3">
      <c r="A129" s="1" t="s">
        <v>490</v>
      </c>
      <c r="B129" t="s">
        <v>158</v>
      </c>
      <c r="C129" t="s">
        <v>136</v>
      </c>
      <c r="E129" s="251" t="s">
        <v>806</v>
      </c>
    </row>
    <row r="130" spans="1:5" x14ac:dyDescent="0.3">
      <c r="A130" s="1" t="s">
        <v>491</v>
      </c>
      <c r="B130" t="s">
        <v>134</v>
      </c>
      <c r="C130" t="s">
        <v>134</v>
      </c>
      <c r="E130" s="251" t="s">
        <v>807</v>
      </c>
    </row>
    <row r="131" spans="1:5" x14ac:dyDescent="0.3">
      <c r="A131" s="1" t="s">
        <v>492</v>
      </c>
      <c r="B131" t="s">
        <v>159</v>
      </c>
      <c r="C131" t="s">
        <v>134</v>
      </c>
      <c r="E131" s="251" t="s">
        <v>2016</v>
      </c>
    </row>
    <row r="132" spans="1:5" x14ac:dyDescent="0.3">
      <c r="A132" s="1" t="s">
        <v>493</v>
      </c>
      <c r="B132" t="s">
        <v>160</v>
      </c>
      <c r="C132" t="s">
        <v>161</v>
      </c>
      <c r="E132" s="251" t="s">
        <v>808</v>
      </c>
    </row>
    <row r="133" spans="1:5" x14ac:dyDescent="0.3">
      <c r="A133" s="1" t="s">
        <v>494</v>
      </c>
      <c r="B133" t="s">
        <v>162</v>
      </c>
      <c r="C133" t="s">
        <v>134</v>
      </c>
      <c r="E133" s="251" t="s">
        <v>137</v>
      </c>
    </row>
    <row r="134" spans="1:5" x14ac:dyDescent="0.3">
      <c r="A134" s="1" t="s">
        <v>495</v>
      </c>
      <c r="B134" t="s">
        <v>163</v>
      </c>
      <c r="C134" t="s">
        <v>92</v>
      </c>
      <c r="E134" s="251" t="s">
        <v>1999</v>
      </c>
    </row>
    <row r="135" spans="1:5" x14ac:dyDescent="0.3">
      <c r="A135" s="1" t="s">
        <v>496</v>
      </c>
      <c r="B135" t="s">
        <v>164</v>
      </c>
      <c r="C135" t="s">
        <v>155</v>
      </c>
      <c r="E135" s="251" t="s">
        <v>809</v>
      </c>
    </row>
    <row r="136" spans="1:5" x14ac:dyDescent="0.3">
      <c r="A136" s="1" t="s">
        <v>497</v>
      </c>
      <c r="B136" t="s">
        <v>165</v>
      </c>
      <c r="C136" t="s">
        <v>132</v>
      </c>
      <c r="E136" s="251" t="s">
        <v>810</v>
      </c>
    </row>
    <row r="137" spans="1:5" x14ac:dyDescent="0.3">
      <c r="A137" s="1" t="s">
        <v>498</v>
      </c>
      <c r="B137" t="s">
        <v>166</v>
      </c>
      <c r="C137" t="s">
        <v>89</v>
      </c>
      <c r="E137" s="251" t="s">
        <v>1991</v>
      </c>
    </row>
    <row r="138" spans="1:5" x14ac:dyDescent="0.3">
      <c r="A138" s="1" t="s">
        <v>499</v>
      </c>
      <c r="B138" t="s">
        <v>167</v>
      </c>
      <c r="C138" t="s">
        <v>137</v>
      </c>
      <c r="E138" s="251" t="s">
        <v>811</v>
      </c>
    </row>
    <row r="139" spans="1:5" x14ac:dyDescent="0.3">
      <c r="A139" s="1" t="s">
        <v>500</v>
      </c>
      <c r="B139" t="s">
        <v>168</v>
      </c>
      <c r="C139" t="s">
        <v>161</v>
      </c>
      <c r="E139" s="251" t="s">
        <v>812</v>
      </c>
    </row>
    <row r="140" spans="1:5" x14ac:dyDescent="0.3">
      <c r="A140" s="1" t="s">
        <v>501</v>
      </c>
      <c r="B140" t="s">
        <v>169</v>
      </c>
      <c r="C140" t="s">
        <v>170</v>
      </c>
      <c r="E140" s="251" t="s">
        <v>813</v>
      </c>
    </row>
    <row r="141" spans="1:5" x14ac:dyDescent="0.3">
      <c r="A141" s="1" t="s">
        <v>502</v>
      </c>
      <c r="B141" t="s">
        <v>169</v>
      </c>
      <c r="C141" t="s">
        <v>170</v>
      </c>
      <c r="E141" s="251" t="s">
        <v>814</v>
      </c>
    </row>
    <row r="142" spans="1:5" x14ac:dyDescent="0.3">
      <c r="A142" s="1" t="s">
        <v>503</v>
      </c>
      <c r="B142" t="s">
        <v>171</v>
      </c>
      <c r="C142" t="s">
        <v>172</v>
      </c>
      <c r="E142" s="251" t="s">
        <v>304</v>
      </c>
    </row>
    <row r="143" spans="1:5" x14ac:dyDescent="0.3">
      <c r="A143" s="1" t="s">
        <v>504</v>
      </c>
      <c r="B143" t="s">
        <v>173</v>
      </c>
      <c r="C143" t="s">
        <v>174</v>
      </c>
      <c r="E143" s="251" t="s">
        <v>815</v>
      </c>
    </row>
    <row r="144" spans="1:5" x14ac:dyDescent="0.3">
      <c r="A144" s="1" t="s">
        <v>505</v>
      </c>
      <c r="B144" t="s">
        <v>175</v>
      </c>
      <c r="C144" t="s">
        <v>176</v>
      </c>
      <c r="E144" s="251" t="s">
        <v>816</v>
      </c>
    </row>
    <row r="145" spans="1:5" x14ac:dyDescent="0.3">
      <c r="A145" s="1" t="s">
        <v>506</v>
      </c>
      <c r="B145" t="s">
        <v>177</v>
      </c>
      <c r="C145" t="s">
        <v>147</v>
      </c>
      <c r="E145" s="251" t="s">
        <v>817</v>
      </c>
    </row>
    <row r="146" spans="1:5" x14ac:dyDescent="0.3">
      <c r="A146" s="1" t="s">
        <v>507</v>
      </c>
      <c r="B146" t="s">
        <v>178</v>
      </c>
      <c r="C146" t="s">
        <v>170</v>
      </c>
      <c r="E146" s="251" t="s">
        <v>177</v>
      </c>
    </row>
    <row r="147" spans="1:5" x14ac:dyDescent="0.3">
      <c r="A147" s="1" t="s">
        <v>508</v>
      </c>
      <c r="B147" t="s">
        <v>179</v>
      </c>
      <c r="C147" t="s">
        <v>180</v>
      </c>
      <c r="E147" s="251" t="s">
        <v>274</v>
      </c>
    </row>
    <row r="148" spans="1:5" x14ac:dyDescent="0.3">
      <c r="A148" s="1" t="s">
        <v>509</v>
      </c>
      <c r="B148" t="s">
        <v>181</v>
      </c>
      <c r="C148" t="s">
        <v>170</v>
      </c>
      <c r="E148" s="251" t="s">
        <v>818</v>
      </c>
    </row>
    <row r="149" spans="1:5" x14ac:dyDescent="0.3">
      <c r="A149" s="1" t="s">
        <v>510</v>
      </c>
      <c r="B149" t="s">
        <v>182</v>
      </c>
      <c r="C149" t="s">
        <v>176</v>
      </c>
      <c r="E149" s="251" t="s">
        <v>819</v>
      </c>
    </row>
    <row r="150" spans="1:5" x14ac:dyDescent="0.3">
      <c r="A150" s="1" t="s">
        <v>511</v>
      </c>
      <c r="B150" t="s">
        <v>183</v>
      </c>
      <c r="C150" t="s">
        <v>170</v>
      </c>
      <c r="E150" s="251" t="s">
        <v>820</v>
      </c>
    </row>
    <row r="151" spans="1:5" x14ac:dyDescent="0.3">
      <c r="A151" s="1" t="s">
        <v>512</v>
      </c>
      <c r="B151" t="s">
        <v>184</v>
      </c>
      <c r="C151" t="s">
        <v>185</v>
      </c>
      <c r="E151" s="251" t="s">
        <v>821</v>
      </c>
    </row>
    <row r="152" spans="1:5" x14ac:dyDescent="0.3">
      <c r="A152" s="1" t="s">
        <v>513</v>
      </c>
      <c r="B152" t="s">
        <v>186</v>
      </c>
      <c r="C152" t="s">
        <v>47</v>
      </c>
      <c r="E152" s="251" t="s">
        <v>822</v>
      </c>
    </row>
    <row r="153" spans="1:5" x14ac:dyDescent="0.3">
      <c r="A153" s="1" t="s">
        <v>514</v>
      </c>
      <c r="B153" t="s">
        <v>187</v>
      </c>
      <c r="C153" t="s">
        <v>174</v>
      </c>
      <c r="E153" s="251" t="s">
        <v>823</v>
      </c>
    </row>
    <row r="154" spans="1:5" x14ac:dyDescent="0.3">
      <c r="A154" s="1" t="s">
        <v>515</v>
      </c>
      <c r="B154" t="s">
        <v>188</v>
      </c>
      <c r="C154" t="s">
        <v>189</v>
      </c>
      <c r="E154" s="251" t="s">
        <v>824</v>
      </c>
    </row>
    <row r="155" spans="1:5" x14ac:dyDescent="0.3">
      <c r="A155" s="1" t="s">
        <v>516</v>
      </c>
      <c r="B155" t="s">
        <v>190</v>
      </c>
      <c r="C155" t="s">
        <v>147</v>
      </c>
      <c r="E155" s="251" t="s">
        <v>825</v>
      </c>
    </row>
    <row r="156" spans="1:5" x14ac:dyDescent="0.3">
      <c r="A156" s="1" t="s">
        <v>517</v>
      </c>
      <c r="B156" t="s">
        <v>191</v>
      </c>
      <c r="C156" t="s">
        <v>189</v>
      </c>
      <c r="E156" s="251" t="s">
        <v>826</v>
      </c>
    </row>
    <row r="157" spans="1:5" x14ac:dyDescent="0.3">
      <c r="A157" s="1" t="s">
        <v>518</v>
      </c>
      <c r="B157" t="s">
        <v>192</v>
      </c>
      <c r="C157" t="s">
        <v>189</v>
      </c>
      <c r="E157" s="251" t="s">
        <v>827</v>
      </c>
    </row>
    <row r="158" spans="1:5" x14ac:dyDescent="0.3">
      <c r="A158" s="1" t="s">
        <v>519</v>
      </c>
      <c r="B158" t="s">
        <v>193</v>
      </c>
      <c r="C158" t="s">
        <v>194</v>
      </c>
      <c r="E158" s="251" t="s">
        <v>828</v>
      </c>
    </row>
    <row r="159" spans="1:5" x14ac:dyDescent="0.3">
      <c r="A159" s="1" t="s">
        <v>520</v>
      </c>
      <c r="B159" t="s">
        <v>195</v>
      </c>
      <c r="C159" t="s">
        <v>180</v>
      </c>
      <c r="E159" s="251" t="s">
        <v>138</v>
      </c>
    </row>
    <row r="160" spans="1:5" x14ac:dyDescent="0.3">
      <c r="A160" s="1" t="s">
        <v>521</v>
      </c>
      <c r="B160" t="s">
        <v>196</v>
      </c>
      <c r="C160" t="s">
        <v>197</v>
      </c>
      <c r="E160" s="251" t="s">
        <v>829</v>
      </c>
    </row>
    <row r="161" spans="1:5" x14ac:dyDescent="0.3">
      <c r="A161" s="1" t="s">
        <v>522</v>
      </c>
      <c r="B161" t="s">
        <v>198</v>
      </c>
      <c r="C161" t="s">
        <v>180</v>
      </c>
      <c r="E161" s="251" t="s">
        <v>178</v>
      </c>
    </row>
    <row r="162" spans="1:5" x14ac:dyDescent="0.3">
      <c r="A162" s="1" t="s">
        <v>523</v>
      </c>
      <c r="B162" t="s">
        <v>199</v>
      </c>
      <c r="C162" t="s">
        <v>176</v>
      </c>
      <c r="E162" s="251" t="s">
        <v>830</v>
      </c>
    </row>
    <row r="163" spans="1:5" x14ac:dyDescent="0.3">
      <c r="A163" s="1" t="s">
        <v>524</v>
      </c>
      <c r="B163" t="s">
        <v>200</v>
      </c>
      <c r="C163" t="s">
        <v>147</v>
      </c>
      <c r="E163" s="251" t="s">
        <v>32</v>
      </c>
    </row>
    <row r="164" spans="1:5" x14ac:dyDescent="0.3">
      <c r="A164" s="1" t="s">
        <v>525</v>
      </c>
      <c r="B164" t="s">
        <v>201</v>
      </c>
      <c r="C164" t="s">
        <v>174</v>
      </c>
      <c r="E164" s="251" t="s">
        <v>831</v>
      </c>
    </row>
    <row r="165" spans="1:5" x14ac:dyDescent="0.3">
      <c r="A165" s="1" t="s">
        <v>526</v>
      </c>
      <c r="B165" t="s">
        <v>202</v>
      </c>
      <c r="C165" t="s">
        <v>170</v>
      </c>
      <c r="E165" s="251" t="s">
        <v>832</v>
      </c>
    </row>
    <row r="166" spans="1:5" x14ac:dyDescent="0.3">
      <c r="A166" s="1" t="s">
        <v>527</v>
      </c>
      <c r="B166" t="s">
        <v>203</v>
      </c>
      <c r="C166" t="s">
        <v>174</v>
      </c>
      <c r="E166" s="251" t="s">
        <v>833</v>
      </c>
    </row>
    <row r="167" spans="1:5" x14ac:dyDescent="0.3">
      <c r="A167" s="1" t="s">
        <v>528</v>
      </c>
      <c r="B167" t="s">
        <v>174</v>
      </c>
      <c r="C167" t="s">
        <v>174</v>
      </c>
      <c r="E167" s="251" t="s">
        <v>2017</v>
      </c>
    </row>
    <row r="168" spans="1:5" x14ac:dyDescent="0.3">
      <c r="A168" s="1" t="s">
        <v>529</v>
      </c>
      <c r="B168" t="s">
        <v>204</v>
      </c>
      <c r="C168" t="s">
        <v>172</v>
      </c>
      <c r="E168" s="251" t="s">
        <v>834</v>
      </c>
    </row>
    <row r="169" spans="1:5" x14ac:dyDescent="0.3">
      <c r="A169" s="1" t="s">
        <v>530</v>
      </c>
      <c r="B169" t="s">
        <v>205</v>
      </c>
      <c r="C169" t="s">
        <v>47</v>
      </c>
      <c r="E169" s="251" t="s">
        <v>835</v>
      </c>
    </row>
    <row r="170" spans="1:5" x14ac:dyDescent="0.3">
      <c r="A170" s="1" t="s">
        <v>531</v>
      </c>
      <c r="B170" t="s">
        <v>206</v>
      </c>
      <c r="C170" t="s">
        <v>197</v>
      </c>
      <c r="E170" s="251" t="s">
        <v>836</v>
      </c>
    </row>
    <row r="171" spans="1:5" x14ac:dyDescent="0.3">
      <c r="A171" s="1" t="s">
        <v>532</v>
      </c>
      <c r="B171" t="s">
        <v>207</v>
      </c>
      <c r="C171" t="s">
        <v>180</v>
      </c>
      <c r="E171" s="251" t="s">
        <v>837</v>
      </c>
    </row>
    <row r="172" spans="1:5" x14ac:dyDescent="0.3">
      <c r="A172" s="1" t="s">
        <v>533</v>
      </c>
      <c r="B172" t="s">
        <v>208</v>
      </c>
      <c r="C172" t="s">
        <v>174</v>
      </c>
      <c r="E172" s="251" t="s">
        <v>838</v>
      </c>
    </row>
    <row r="173" spans="1:5" x14ac:dyDescent="0.3">
      <c r="A173" s="1" t="s">
        <v>534</v>
      </c>
      <c r="B173" t="s">
        <v>209</v>
      </c>
      <c r="C173" t="s">
        <v>170</v>
      </c>
      <c r="E173" s="251" t="s">
        <v>839</v>
      </c>
    </row>
    <row r="174" spans="1:5" x14ac:dyDescent="0.3">
      <c r="A174" s="1" t="s">
        <v>535</v>
      </c>
      <c r="B174" t="s">
        <v>210</v>
      </c>
      <c r="C174" t="s">
        <v>170</v>
      </c>
      <c r="E174" s="251" t="s">
        <v>840</v>
      </c>
    </row>
    <row r="175" spans="1:5" x14ac:dyDescent="0.3">
      <c r="A175" s="1" t="s">
        <v>536</v>
      </c>
      <c r="B175" t="s">
        <v>211</v>
      </c>
      <c r="C175" t="s">
        <v>189</v>
      </c>
      <c r="E175" s="251" t="s">
        <v>2018</v>
      </c>
    </row>
    <row r="176" spans="1:5" x14ac:dyDescent="0.3">
      <c r="A176" s="1" t="s">
        <v>537</v>
      </c>
      <c r="B176" t="s">
        <v>212</v>
      </c>
      <c r="C176" t="s">
        <v>185</v>
      </c>
      <c r="E176" s="251" t="s">
        <v>306</v>
      </c>
    </row>
    <row r="177" spans="1:5" x14ac:dyDescent="0.3">
      <c r="A177" s="1" t="s">
        <v>538</v>
      </c>
      <c r="B177" t="s">
        <v>213</v>
      </c>
      <c r="C177" t="s">
        <v>185</v>
      </c>
      <c r="E177" s="251" t="s">
        <v>841</v>
      </c>
    </row>
    <row r="178" spans="1:5" x14ac:dyDescent="0.3">
      <c r="A178" s="1" t="s">
        <v>539</v>
      </c>
      <c r="B178" t="s">
        <v>214</v>
      </c>
      <c r="C178" t="s">
        <v>47</v>
      </c>
      <c r="E178" s="251" t="s">
        <v>307</v>
      </c>
    </row>
    <row r="179" spans="1:5" x14ac:dyDescent="0.3">
      <c r="A179" s="1" t="s">
        <v>540</v>
      </c>
      <c r="B179" t="s">
        <v>215</v>
      </c>
      <c r="C179" t="s">
        <v>47</v>
      </c>
      <c r="E179" s="251" t="s">
        <v>842</v>
      </c>
    </row>
    <row r="180" spans="1:5" x14ac:dyDescent="0.3">
      <c r="A180" s="1" t="s">
        <v>541</v>
      </c>
      <c r="B180" t="s">
        <v>59</v>
      </c>
      <c r="C180" t="s">
        <v>185</v>
      </c>
      <c r="E180" s="251" t="s">
        <v>91</v>
      </c>
    </row>
    <row r="181" spans="1:5" x14ac:dyDescent="0.3">
      <c r="A181" s="1" t="s">
        <v>542</v>
      </c>
      <c r="B181" t="s">
        <v>216</v>
      </c>
      <c r="C181" t="s">
        <v>170</v>
      </c>
      <c r="E181" s="251" t="s">
        <v>843</v>
      </c>
    </row>
    <row r="182" spans="1:5" x14ac:dyDescent="0.3">
      <c r="A182" s="1" t="s">
        <v>543</v>
      </c>
      <c r="B182" t="s">
        <v>217</v>
      </c>
      <c r="C182" t="s">
        <v>147</v>
      </c>
      <c r="E182" s="251" t="s">
        <v>844</v>
      </c>
    </row>
    <row r="183" spans="1:5" x14ac:dyDescent="0.3">
      <c r="A183" s="1" t="s">
        <v>544</v>
      </c>
      <c r="B183" t="s">
        <v>218</v>
      </c>
      <c r="C183" t="s">
        <v>185</v>
      </c>
      <c r="E183" s="251" t="s">
        <v>845</v>
      </c>
    </row>
    <row r="184" spans="1:5" x14ac:dyDescent="0.3">
      <c r="A184" s="1" t="s">
        <v>545</v>
      </c>
      <c r="B184" t="s">
        <v>219</v>
      </c>
      <c r="C184" t="s">
        <v>185</v>
      </c>
      <c r="E184" s="251" t="s">
        <v>846</v>
      </c>
    </row>
    <row r="185" spans="1:5" x14ac:dyDescent="0.3">
      <c r="A185" s="1" t="s">
        <v>546</v>
      </c>
      <c r="B185" t="s">
        <v>220</v>
      </c>
      <c r="C185" t="s">
        <v>174</v>
      </c>
      <c r="E185" s="251" t="s">
        <v>847</v>
      </c>
    </row>
    <row r="186" spans="1:5" x14ac:dyDescent="0.3">
      <c r="A186" s="1" t="s">
        <v>547</v>
      </c>
      <c r="B186" t="s">
        <v>221</v>
      </c>
      <c r="C186" t="s">
        <v>47</v>
      </c>
      <c r="E186" s="251" t="s">
        <v>139</v>
      </c>
    </row>
    <row r="187" spans="1:5" x14ac:dyDescent="0.3">
      <c r="A187" s="1" t="s">
        <v>548</v>
      </c>
      <c r="B187" t="s">
        <v>222</v>
      </c>
      <c r="C187" t="s">
        <v>223</v>
      </c>
      <c r="E187" s="251" t="s">
        <v>848</v>
      </c>
    </row>
    <row r="188" spans="1:5" x14ac:dyDescent="0.3">
      <c r="A188" s="1" t="s">
        <v>549</v>
      </c>
      <c r="B188" t="s">
        <v>224</v>
      </c>
      <c r="C188" t="s">
        <v>172</v>
      </c>
      <c r="E188" s="251" t="s">
        <v>849</v>
      </c>
    </row>
    <row r="189" spans="1:5" x14ac:dyDescent="0.3">
      <c r="A189" s="1" t="s">
        <v>550</v>
      </c>
      <c r="B189" t="s">
        <v>225</v>
      </c>
      <c r="C189" t="s">
        <v>170</v>
      </c>
      <c r="E189" s="251" t="s">
        <v>850</v>
      </c>
    </row>
    <row r="190" spans="1:5" x14ac:dyDescent="0.3">
      <c r="A190" s="1" t="s">
        <v>551</v>
      </c>
      <c r="B190" t="s">
        <v>226</v>
      </c>
      <c r="C190" t="s">
        <v>170</v>
      </c>
      <c r="E190" s="251" t="s">
        <v>2019</v>
      </c>
    </row>
    <row r="191" spans="1:5" x14ac:dyDescent="0.3">
      <c r="A191" s="1" t="s">
        <v>364</v>
      </c>
      <c r="B191" t="s">
        <v>227</v>
      </c>
      <c r="C191" t="s">
        <v>223</v>
      </c>
      <c r="E191" s="251" t="s">
        <v>851</v>
      </c>
    </row>
    <row r="192" spans="1:5" x14ac:dyDescent="0.3">
      <c r="A192" s="1" t="s">
        <v>552</v>
      </c>
      <c r="B192" t="s">
        <v>227</v>
      </c>
      <c r="C192" t="s">
        <v>223</v>
      </c>
      <c r="E192" s="251" t="s">
        <v>308</v>
      </c>
    </row>
    <row r="193" spans="1:5" x14ac:dyDescent="0.3">
      <c r="A193" s="1" t="s">
        <v>363</v>
      </c>
      <c r="B193" t="s">
        <v>227</v>
      </c>
      <c r="C193" t="s">
        <v>223</v>
      </c>
      <c r="E193" s="251" t="s">
        <v>852</v>
      </c>
    </row>
    <row r="194" spans="1:5" x14ac:dyDescent="0.3">
      <c r="A194" s="1" t="s">
        <v>553</v>
      </c>
      <c r="B194" t="s">
        <v>227</v>
      </c>
      <c r="C194" t="s">
        <v>223</v>
      </c>
      <c r="E194" s="251" t="s">
        <v>179</v>
      </c>
    </row>
    <row r="195" spans="1:5" x14ac:dyDescent="0.3">
      <c r="A195" s="1" t="s">
        <v>554</v>
      </c>
      <c r="B195" t="s">
        <v>228</v>
      </c>
      <c r="C195" t="s">
        <v>229</v>
      </c>
      <c r="E195" s="251" t="s">
        <v>853</v>
      </c>
    </row>
    <row r="196" spans="1:5" x14ac:dyDescent="0.3">
      <c r="A196" s="1" t="s">
        <v>555</v>
      </c>
      <c r="B196" t="s">
        <v>230</v>
      </c>
      <c r="C196" t="s">
        <v>223</v>
      </c>
      <c r="E196" s="251" t="s">
        <v>854</v>
      </c>
    </row>
    <row r="197" spans="1:5" x14ac:dyDescent="0.3">
      <c r="A197" s="1" t="s">
        <v>556</v>
      </c>
      <c r="B197" t="s">
        <v>231</v>
      </c>
      <c r="C197" t="s">
        <v>232</v>
      </c>
      <c r="E197" s="251" t="s">
        <v>855</v>
      </c>
    </row>
    <row r="198" spans="1:5" x14ac:dyDescent="0.3">
      <c r="A198" s="1" t="s">
        <v>557</v>
      </c>
      <c r="B198" t="s">
        <v>233</v>
      </c>
      <c r="C198" t="s">
        <v>234</v>
      </c>
      <c r="E198" s="251" t="s">
        <v>856</v>
      </c>
    </row>
    <row r="199" spans="1:5" x14ac:dyDescent="0.3">
      <c r="A199" s="1" t="s">
        <v>558</v>
      </c>
      <c r="B199" t="s">
        <v>235</v>
      </c>
      <c r="C199" t="s">
        <v>236</v>
      </c>
      <c r="E199" s="251" t="s">
        <v>233</v>
      </c>
    </row>
    <row r="200" spans="1:5" x14ac:dyDescent="0.3">
      <c r="A200" s="1" t="s">
        <v>559</v>
      </c>
      <c r="B200" t="s">
        <v>237</v>
      </c>
      <c r="C200" t="s">
        <v>238</v>
      </c>
      <c r="E200" s="251" t="s">
        <v>857</v>
      </c>
    </row>
    <row r="201" spans="1:5" x14ac:dyDescent="0.3">
      <c r="A201" s="1" t="s">
        <v>560</v>
      </c>
      <c r="B201" t="s">
        <v>239</v>
      </c>
      <c r="C201" t="s">
        <v>234</v>
      </c>
      <c r="E201" s="251" t="s">
        <v>858</v>
      </c>
    </row>
    <row r="202" spans="1:5" x14ac:dyDescent="0.3">
      <c r="A202" s="1" t="s">
        <v>561</v>
      </c>
      <c r="B202" t="s">
        <v>240</v>
      </c>
      <c r="C202" t="s">
        <v>229</v>
      </c>
      <c r="E202" s="251" t="s">
        <v>859</v>
      </c>
    </row>
    <row r="203" spans="1:5" x14ac:dyDescent="0.3">
      <c r="A203" s="1" t="s">
        <v>562</v>
      </c>
      <c r="B203" t="s">
        <v>241</v>
      </c>
      <c r="C203" t="s">
        <v>242</v>
      </c>
      <c r="E203" s="251" t="s">
        <v>860</v>
      </c>
    </row>
    <row r="204" spans="1:5" x14ac:dyDescent="0.3">
      <c r="A204" s="1" t="s">
        <v>563</v>
      </c>
      <c r="B204" t="s">
        <v>243</v>
      </c>
      <c r="C204" t="s">
        <v>238</v>
      </c>
      <c r="E204" s="251" t="s">
        <v>861</v>
      </c>
    </row>
    <row r="205" spans="1:5" x14ac:dyDescent="0.3">
      <c r="A205" s="1" t="s">
        <v>564</v>
      </c>
      <c r="B205" t="s">
        <v>244</v>
      </c>
      <c r="C205" t="s">
        <v>232</v>
      </c>
      <c r="E205" s="251" t="s">
        <v>862</v>
      </c>
    </row>
    <row r="206" spans="1:5" x14ac:dyDescent="0.3">
      <c r="A206" s="1" t="s">
        <v>565</v>
      </c>
      <c r="B206" t="s">
        <v>245</v>
      </c>
      <c r="C206" t="s">
        <v>246</v>
      </c>
      <c r="E206" s="251" t="s">
        <v>863</v>
      </c>
    </row>
    <row r="207" spans="1:5" x14ac:dyDescent="0.3">
      <c r="A207" s="1" t="s">
        <v>566</v>
      </c>
      <c r="B207" t="s">
        <v>247</v>
      </c>
      <c r="C207" t="s">
        <v>246</v>
      </c>
      <c r="E207" s="251" t="s">
        <v>33</v>
      </c>
    </row>
    <row r="208" spans="1:5" x14ac:dyDescent="0.3">
      <c r="A208" s="1" t="s">
        <v>567</v>
      </c>
      <c r="B208" t="s">
        <v>248</v>
      </c>
      <c r="C208" t="s">
        <v>232</v>
      </c>
      <c r="E208" s="251" t="s">
        <v>864</v>
      </c>
    </row>
    <row r="209" spans="1:5" x14ac:dyDescent="0.3">
      <c r="A209" s="1" t="s">
        <v>568</v>
      </c>
      <c r="B209" t="s">
        <v>249</v>
      </c>
      <c r="C209" t="s">
        <v>246</v>
      </c>
      <c r="E209" s="251" t="s">
        <v>1992</v>
      </c>
    </row>
    <row r="210" spans="1:5" x14ac:dyDescent="0.3">
      <c r="A210" s="1" t="s">
        <v>569</v>
      </c>
      <c r="B210" t="s">
        <v>250</v>
      </c>
      <c r="C210" t="s">
        <v>229</v>
      </c>
      <c r="E210" s="251" t="s">
        <v>865</v>
      </c>
    </row>
    <row r="211" spans="1:5" x14ac:dyDescent="0.3">
      <c r="A211" s="1" t="s">
        <v>570</v>
      </c>
      <c r="B211" t="s">
        <v>251</v>
      </c>
      <c r="C211" t="s">
        <v>223</v>
      </c>
      <c r="E211" s="251" t="s">
        <v>866</v>
      </c>
    </row>
    <row r="212" spans="1:5" x14ac:dyDescent="0.3">
      <c r="A212" s="1" t="s">
        <v>571</v>
      </c>
      <c r="B212" t="s">
        <v>232</v>
      </c>
      <c r="C212" t="s">
        <v>238</v>
      </c>
      <c r="E212" s="251" t="s">
        <v>92</v>
      </c>
    </row>
    <row r="213" spans="1:5" x14ac:dyDescent="0.3">
      <c r="A213" s="1" t="s">
        <v>572</v>
      </c>
      <c r="B213" t="s">
        <v>252</v>
      </c>
      <c r="C213" t="s">
        <v>223</v>
      </c>
      <c r="E213" s="251" t="s">
        <v>867</v>
      </c>
    </row>
    <row r="214" spans="1:5" x14ac:dyDescent="0.3">
      <c r="A214" s="1" t="s">
        <v>573</v>
      </c>
      <c r="B214" t="s">
        <v>253</v>
      </c>
      <c r="C214" t="s">
        <v>194</v>
      </c>
      <c r="E214" s="251" t="s">
        <v>868</v>
      </c>
    </row>
    <row r="215" spans="1:5" x14ac:dyDescent="0.3">
      <c r="A215" s="1" t="s">
        <v>574</v>
      </c>
      <c r="B215" t="s">
        <v>254</v>
      </c>
      <c r="C215" t="s">
        <v>234</v>
      </c>
      <c r="E215" s="251" t="s">
        <v>869</v>
      </c>
    </row>
    <row r="216" spans="1:5" x14ac:dyDescent="0.3">
      <c r="A216" s="1" t="s">
        <v>575</v>
      </c>
      <c r="B216" t="s">
        <v>255</v>
      </c>
      <c r="C216" t="s">
        <v>229</v>
      </c>
      <c r="E216" s="251" t="s">
        <v>870</v>
      </c>
    </row>
    <row r="217" spans="1:5" x14ac:dyDescent="0.3">
      <c r="A217" s="1" t="s">
        <v>576</v>
      </c>
      <c r="B217" t="s">
        <v>256</v>
      </c>
      <c r="C217" t="s">
        <v>238</v>
      </c>
      <c r="E217" s="251" t="s">
        <v>871</v>
      </c>
    </row>
    <row r="218" spans="1:5" x14ac:dyDescent="0.3">
      <c r="A218" s="1" t="s">
        <v>577</v>
      </c>
      <c r="B218" t="s">
        <v>257</v>
      </c>
      <c r="C218" t="s">
        <v>242</v>
      </c>
      <c r="E218" s="251" t="s">
        <v>872</v>
      </c>
    </row>
    <row r="219" spans="1:5" x14ac:dyDescent="0.3">
      <c r="A219" s="1" t="s">
        <v>578</v>
      </c>
      <c r="B219" t="s">
        <v>258</v>
      </c>
      <c r="C219" t="s">
        <v>242</v>
      </c>
      <c r="E219" s="251" t="s">
        <v>873</v>
      </c>
    </row>
    <row r="220" spans="1:5" x14ac:dyDescent="0.3">
      <c r="A220" s="1" t="s">
        <v>579</v>
      </c>
      <c r="B220" t="s">
        <v>259</v>
      </c>
      <c r="C220" t="s">
        <v>232</v>
      </c>
      <c r="E220" s="251" t="s">
        <v>874</v>
      </c>
    </row>
    <row r="221" spans="1:5" x14ac:dyDescent="0.3">
      <c r="A221" s="1" t="s">
        <v>580</v>
      </c>
      <c r="B221" t="s">
        <v>260</v>
      </c>
      <c r="C221" t="s">
        <v>223</v>
      </c>
      <c r="E221" s="251" t="s">
        <v>875</v>
      </c>
    </row>
    <row r="222" spans="1:5" x14ac:dyDescent="0.3">
      <c r="A222" s="1" t="s">
        <v>581</v>
      </c>
      <c r="B222" t="s">
        <v>261</v>
      </c>
      <c r="C222" t="s">
        <v>246</v>
      </c>
      <c r="E222" s="251" t="s">
        <v>876</v>
      </c>
    </row>
    <row r="223" spans="1:5" x14ac:dyDescent="0.3">
      <c r="A223" s="1" t="s">
        <v>582</v>
      </c>
      <c r="B223" t="s">
        <v>262</v>
      </c>
      <c r="C223" t="s">
        <v>238</v>
      </c>
      <c r="E223" s="251" t="s">
        <v>877</v>
      </c>
    </row>
    <row r="224" spans="1:5" x14ac:dyDescent="0.3">
      <c r="A224" s="1" t="s">
        <v>583</v>
      </c>
      <c r="B224" t="s">
        <v>263</v>
      </c>
      <c r="C224" t="s">
        <v>238</v>
      </c>
      <c r="E224" s="251" t="s">
        <v>235</v>
      </c>
    </row>
    <row r="225" spans="1:5" x14ac:dyDescent="0.3">
      <c r="A225" s="1" t="s">
        <v>584</v>
      </c>
      <c r="B225" t="s">
        <v>264</v>
      </c>
      <c r="C225" t="s">
        <v>238</v>
      </c>
      <c r="E225" s="251" t="s">
        <v>878</v>
      </c>
    </row>
    <row r="226" spans="1:5" x14ac:dyDescent="0.3">
      <c r="A226" s="1" t="s">
        <v>585</v>
      </c>
      <c r="B226" t="s">
        <v>265</v>
      </c>
      <c r="C226" t="s">
        <v>238</v>
      </c>
      <c r="E226" s="251" t="s">
        <v>879</v>
      </c>
    </row>
    <row r="227" spans="1:5" x14ac:dyDescent="0.3">
      <c r="A227" s="1" t="s">
        <v>586</v>
      </c>
      <c r="B227" t="s">
        <v>266</v>
      </c>
      <c r="C227" t="s">
        <v>232</v>
      </c>
      <c r="E227" s="251" t="s">
        <v>880</v>
      </c>
    </row>
    <row r="228" spans="1:5" x14ac:dyDescent="0.3">
      <c r="A228" s="1" t="s">
        <v>587</v>
      </c>
      <c r="B228" t="s">
        <v>267</v>
      </c>
      <c r="C228" t="s">
        <v>172</v>
      </c>
      <c r="E228" s="251" t="s">
        <v>881</v>
      </c>
    </row>
    <row r="229" spans="1:5" x14ac:dyDescent="0.3">
      <c r="A229" s="1" t="s">
        <v>588</v>
      </c>
      <c r="B229" t="s">
        <v>268</v>
      </c>
      <c r="C229" t="s">
        <v>269</v>
      </c>
      <c r="E229" s="251" t="s">
        <v>882</v>
      </c>
    </row>
    <row r="230" spans="1:5" x14ac:dyDescent="0.3">
      <c r="A230" s="1" t="s">
        <v>589</v>
      </c>
      <c r="B230" t="s">
        <v>270</v>
      </c>
      <c r="C230" t="s">
        <v>271</v>
      </c>
      <c r="E230" s="251" t="s">
        <v>883</v>
      </c>
    </row>
    <row r="231" spans="1:5" x14ac:dyDescent="0.3">
      <c r="A231" s="1" t="s">
        <v>590</v>
      </c>
      <c r="B231" t="s">
        <v>272</v>
      </c>
      <c r="C231" t="s">
        <v>244</v>
      </c>
      <c r="E231" s="251" t="s">
        <v>2000</v>
      </c>
    </row>
    <row r="232" spans="1:5" x14ac:dyDescent="0.3">
      <c r="A232" s="1" t="s">
        <v>591</v>
      </c>
      <c r="B232" t="s">
        <v>273</v>
      </c>
      <c r="C232" t="s">
        <v>269</v>
      </c>
      <c r="E232" s="251" t="s">
        <v>884</v>
      </c>
    </row>
    <row r="233" spans="1:5" x14ac:dyDescent="0.3">
      <c r="A233" s="1" t="s">
        <v>592</v>
      </c>
      <c r="B233" t="s">
        <v>274</v>
      </c>
      <c r="C233" t="s">
        <v>274</v>
      </c>
      <c r="E233" s="251" t="s">
        <v>885</v>
      </c>
    </row>
    <row r="234" spans="1:5" x14ac:dyDescent="0.3">
      <c r="A234" s="1" t="s">
        <v>593</v>
      </c>
      <c r="B234" t="s">
        <v>275</v>
      </c>
      <c r="C234" t="s">
        <v>276</v>
      </c>
      <c r="E234" s="251" t="s">
        <v>886</v>
      </c>
    </row>
    <row r="235" spans="1:5" x14ac:dyDescent="0.3">
      <c r="A235" s="1" t="s">
        <v>594</v>
      </c>
      <c r="B235" t="s">
        <v>277</v>
      </c>
      <c r="C235" t="s">
        <v>269</v>
      </c>
      <c r="E235" s="251" t="s">
        <v>887</v>
      </c>
    </row>
    <row r="236" spans="1:5" x14ac:dyDescent="0.3">
      <c r="A236" s="1" t="s">
        <v>595</v>
      </c>
      <c r="B236" t="s">
        <v>278</v>
      </c>
      <c r="C236" t="s">
        <v>229</v>
      </c>
      <c r="E236" s="251" t="s">
        <v>888</v>
      </c>
    </row>
    <row r="237" spans="1:5" x14ac:dyDescent="0.3">
      <c r="A237" s="1" t="s">
        <v>596</v>
      </c>
      <c r="B237" t="s">
        <v>279</v>
      </c>
      <c r="C237" t="s">
        <v>244</v>
      </c>
      <c r="E237" s="251" t="s">
        <v>1879</v>
      </c>
    </row>
    <row r="238" spans="1:5" x14ac:dyDescent="0.3">
      <c r="A238" s="1" t="s">
        <v>597</v>
      </c>
      <c r="B238" t="s">
        <v>280</v>
      </c>
      <c r="C238" t="s">
        <v>281</v>
      </c>
      <c r="E238" s="251" t="s">
        <v>889</v>
      </c>
    </row>
    <row r="239" spans="1:5" x14ac:dyDescent="0.3">
      <c r="A239" s="1" t="s">
        <v>598</v>
      </c>
      <c r="B239" t="s">
        <v>282</v>
      </c>
      <c r="C239" t="s">
        <v>276</v>
      </c>
      <c r="E239" s="251" t="s">
        <v>890</v>
      </c>
    </row>
    <row r="240" spans="1:5" x14ac:dyDescent="0.3">
      <c r="A240" s="1" t="s">
        <v>599</v>
      </c>
      <c r="B240" t="s">
        <v>283</v>
      </c>
      <c r="C240" t="s">
        <v>229</v>
      </c>
      <c r="E240" s="251" t="s">
        <v>891</v>
      </c>
    </row>
    <row r="241" spans="1:5" x14ac:dyDescent="0.3">
      <c r="A241" s="1" t="s">
        <v>600</v>
      </c>
      <c r="B241" t="s">
        <v>284</v>
      </c>
      <c r="C241" t="s">
        <v>86</v>
      </c>
      <c r="E241" s="251" t="s">
        <v>892</v>
      </c>
    </row>
    <row r="242" spans="1:5" x14ac:dyDescent="0.3">
      <c r="A242" s="1" t="s">
        <v>601</v>
      </c>
      <c r="B242" t="s">
        <v>285</v>
      </c>
      <c r="C242" t="s">
        <v>276</v>
      </c>
      <c r="E242" s="251" t="s">
        <v>893</v>
      </c>
    </row>
    <row r="243" spans="1:5" x14ac:dyDescent="0.3">
      <c r="A243" s="1" t="s">
        <v>2001</v>
      </c>
      <c r="B243" t="s">
        <v>1320</v>
      </c>
      <c r="C243" t="s">
        <v>271</v>
      </c>
      <c r="E243" s="251" t="s">
        <v>2020</v>
      </c>
    </row>
    <row r="244" spans="1:5" x14ac:dyDescent="0.3">
      <c r="A244" s="1" t="s">
        <v>602</v>
      </c>
      <c r="B244" t="s">
        <v>286</v>
      </c>
      <c r="C244" t="s">
        <v>287</v>
      </c>
      <c r="E244" s="251" t="s">
        <v>181</v>
      </c>
    </row>
    <row r="245" spans="1:5" x14ac:dyDescent="0.3">
      <c r="A245" s="1" t="s">
        <v>603</v>
      </c>
      <c r="B245" t="s">
        <v>288</v>
      </c>
      <c r="C245" t="s">
        <v>284</v>
      </c>
      <c r="E245" s="251" t="s">
        <v>894</v>
      </c>
    </row>
    <row r="246" spans="1:5" x14ac:dyDescent="0.3">
      <c r="A246" s="1" t="s">
        <v>604</v>
      </c>
      <c r="B246" t="s">
        <v>289</v>
      </c>
      <c r="C246" t="s">
        <v>284</v>
      </c>
      <c r="E246" s="251" t="s">
        <v>36</v>
      </c>
    </row>
    <row r="247" spans="1:5" x14ac:dyDescent="0.3">
      <c r="A247" s="1" t="s">
        <v>605</v>
      </c>
      <c r="B247" t="s">
        <v>290</v>
      </c>
      <c r="C247" t="s">
        <v>86</v>
      </c>
      <c r="E247" s="251" t="s">
        <v>1880</v>
      </c>
    </row>
    <row r="248" spans="1:5" x14ac:dyDescent="0.3">
      <c r="A248" s="1" t="s">
        <v>606</v>
      </c>
      <c r="B248" t="s">
        <v>291</v>
      </c>
      <c r="C248" t="s">
        <v>284</v>
      </c>
      <c r="E248" s="251" t="s">
        <v>38</v>
      </c>
    </row>
    <row r="249" spans="1:5" x14ac:dyDescent="0.3">
      <c r="A249" s="1" t="s">
        <v>607</v>
      </c>
      <c r="B249" t="s">
        <v>292</v>
      </c>
      <c r="C249" t="s">
        <v>274</v>
      </c>
      <c r="E249" s="251" t="s">
        <v>895</v>
      </c>
    </row>
    <row r="250" spans="1:5" x14ac:dyDescent="0.3">
      <c r="A250" s="1" t="s">
        <v>608</v>
      </c>
      <c r="B250" t="s">
        <v>293</v>
      </c>
      <c r="C250" t="s">
        <v>269</v>
      </c>
      <c r="E250" s="251" t="s">
        <v>237</v>
      </c>
    </row>
    <row r="251" spans="1:5" x14ac:dyDescent="0.3">
      <c r="A251" s="1" t="s">
        <v>609</v>
      </c>
      <c r="B251" t="s">
        <v>294</v>
      </c>
      <c r="C251" t="s">
        <v>274</v>
      </c>
      <c r="E251" s="251" t="s">
        <v>40</v>
      </c>
    </row>
    <row r="252" spans="1:5" x14ac:dyDescent="0.3">
      <c r="A252" s="1" t="s">
        <v>610</v>
      </c>
      <c r="B252" t="s">
        <v>295</v>
      </c>
      <c r="C252" t="s">
        <v>269</v>
      </c>
      <c r="E252" s="251" t="s">
        <v>896</v>
      </c>
    </row>
    <row r="253" spans="1:5" x14ac:dyDescent="0.3">
      <c r="A253" s="1" t="s">
        <v>611</v>
      </c>
      <c r="B253" t="s">
        <v>296</v>
      </c>
      <c r="C253" t="s">
        <v>269</v>
      </c>
      <c r="E253" s="251" t="s">
        <v>2021</v>
      </c>
    </row>
    <row r="254" spans="1:5" x14ac:dyDescent="0.3">
      <c r="A254" s="1" t="s">
        <v>612</v>
      </c>
      <c r="B254" t="s">
        <v>297</v>
      </c>
      <c r="C254" t="s">
        <v>298</v>
      </c>
      <c r="E254" s="251" t="s">
        <v>309</v>
      </c>
    </row>
    <row r="255" spans="1:5" x14ac:dyDescent="0.3">
      <c r="A255" s="1" t="s">
        <v>613</v>
      </c>
      <c r="B255" t="s">
        <v>297</v>
      </c>
      <c r="C255" t="s">
        <v>298</v>
      </c>
      <c r="E255" s="251" t="s">
        <v>897</v>
      </c>
    </row>
    <row r="256" spans="1:5" x14ac:dyDescent="0.3">
      <c r="A256" s="1" t="s">
        <v>614</v>
      </c>
      <c r="B256" t="s">
        <v>299</v>
      </c>
      <c r="C256" t="s">
        <v>298</v>
      </c>
      <c r="E256" s="251" t="s">
        <v>2022</v>
      </c>
    </row>
    <row r="257" spans="1:5" x14ac:dyDescent="0.3">
      <c r="A257" s="1" t="s">
        <v>615</v>
      </c>
      <c r="B257" t="s">
        <v>299</v>
      </c>
      <c r="C257" t="s">
        <v>298</v>
      </c>
      <c r="E257" s="251" t="s">
        <v>2023</v>
      </c>
    </row>
    <row r="258" spans="1:5" x14ac:dyDescent="0.3">
      <c r="A258" s="1" t="s">
        <v>616</v>
      </c>
      <c r="B258" t="s">
        <v>297</v>
      </c>
      <c r="C258" t="s">
        <v>298</v>
      </c>
      <c r="E258" s="251" t="s">
        <v>2024</v>
      </c>
    </row>
    <row r="259" spans="1:5" x14ac:dyDescent="0.3">
      <c r="A259" s="1" t="s">
        <v>617</v>
      </c>
      <c r="B259" t="s">
        <v>300</v>
      </c>
      <c r="C259" t="s">
        <v>207</v>
      </c>
      <c r="E259" s="251" t="s">
        <v>898</v>
      </c>
    </row>
    <row r="260" spans="1:5" x14ac:dyDescent="0.3">
      <c r="A260" s="1" t="s">
        <v>618</v>
      </c>
      <c r="B260" t="s">
        <v>301</v>
      </c>
      <c r="C260" t="s">
        <v>137</v>
      </c>
      <c r="E260" s="251" t="s">
        <v>182</v>
      </c>
    </row>
    <row r="261" spans="1:5" x14ac:dyDescent="0.3">
      <c r="A261" s="1" t="s">
        <v>619</v>
      </c>
      <c r="B261" t="s">
        <v>302</v>
      </c>
      <c r="C261" t="s">
        <v>238</v>
      </c>
      <c r="E261" s="251" t="s">
        <v>1981</v>
      </c>
    </row>
    <row r="262" spans="1:5" x14ac:dyDescent="0.3">
      <c r="A262" s="1" t="s">
        <v>620</v>
      </c>
      <c r="B262" t="s">
        <v>303</v>
      </c>
      <c r="C262" t="s">
        <v>298</v>
      </c>
      <c r="E262" s="251" t="s">
        <v>899</v>
      </c>
    </row>
    <row r="263" spans="1:5" x14ac:dyDescent="0.3">
      <c r="A263" s="1" t="s">
        <v>621</v>
      </c>
      <c r="B263" t="s">
        <v>304</v>
      </c>
      <c r="C263" t="s">
        <v>305</v>
      </c>
      <c r="E263" s="251" t="s">
        <v>2025</v>
      </c>
    </row>
    <row r="264" spans="1:5" x14ac:dyDescent="0.3">
      <c r="A264" s="1" t="s">
        <v>622</v>
      </c>
      <c r="B264" t="s">
        <v>306</v>
      </c>
      <c r="C264" t="s">
        <v>298</v>
      </c>
      <c r="E264" s="251" t="s">
        <v>2026</v>
      </c>
    </row>
    <row r="265" spans="1:5" x14ac:dyDescent="0.3">
      <c r="A265" s="1" t="s">
        <v>623</v>
      </c>
      <c r="B265" t="s">
        <v>307</v>
      </c>
      <c r="C265" t="s">
        <v>238</v>
      </c>
      <c r="E265" s="251" t="s">
        <v>1881</v>
      </c>
    </row>
    <row r="266" spans="1:5" x14ac:dyDescent="0.3">
      <c r="A266" s="1" t="s">
        <v>624</v>
      </c>
      <c r="B266" t="s">
        <v>308</v>
      </c>
      <c r="C266" t="s">
        <v>298</v>
      </c>
      <c r="E266" s="251" t="s">
        <v>1882</v>
      </c>
    </row>
    <row r="267" spans="1:5" x14ac:dyDescent="0.3">
      <c r="A267" s="1" t="s">
        <v>625</v>
      </c>
      <c r="B267" t="s">
        <v>309</v>
      </c>
      <c r="C267" t="s">
        <v>305</v>
      </c>
      <c r="E267" s="251" t="s">
        <v>183</v>
      </c>
    </row>
    <row r="268" spans="1:5" x14ac:dyDescent="0.3">
      <c r="A268" s="1" t="s">
        <v>626</v>
      </c>
      <c r="B268" t="s">
        <v>310</v>
      </c>
      <c r="C268" t="s">
        <v>311</v>
      </c>
      <c r="E268" s="251" t="s">
        <v>900</v>
      </c>
    </row>
    <row r="269" spans="1:5" x14ac:dyDescent="0.3">
      <c r="A269" s="1" t="s">
        <v>627</v>
      </c>
      <c r="B269" t="s">
        <v>312</v>
      </c>
      <c r="C269" t="s">
        <v>298</v>
      </c>
      <c r="E269" s="251" t="s">
        <v>2027</v>
      </c>
    </row>
    <row r="270" spans="1:5" x14ac:dyDescent="0.3">
      <c r="A270" s="1" t="s">
        <v>628</v>
      </c>
      <c r="B270" t="s">
        <v>313</v>
      </c>
      <c r="C270" t="s">
        <v>207</v>
      </c>
      <c r="E270" s="251" t="s">
        <v>901</v>
      </c>
    </row>
    <row r="271" spans="1:5" x14ac:dyDescent="0.3">
      <c r="A271" s="1" t="s">
        <v>629</v>
      </c>
      <c r="B271" t="s">
        <v>314</v>
      </c>
      <c r="C271" t="s">
        <v>315</v>
      </c>
      <c r="E271" s="251" t="s">
        <v>310</v>
      </c>
    </row>
    <row r="272" spans="1:5" x14ac:dyDescent="0.3">
      <c r="A272" s="1" t="s">
        <v>630</v>
      </c>
      <c r="B272" t="s">
        <v>316</v>
      </c>
      <c r="C272" t="s">
        <v>207</v>
      </c>
      <c r="E272" s="251" t="s">
        <v>902</v>
      </c>
    </row>
    <row r="273" spans="1:5" x14ac:dyDescent="0.3">
      <c r="A273" s="1" t="s">
        <v>631</v>
      </c>
      <c r="B273" t="s">
        <v>317</v>
      </c>
      <c r="C273" t="s">
        <v>207</v>
      </c>
      <c r="E273" s="251" t="s">
        <v>903</v>
      </c>
    </row>
    <row r="274" spans="1:5" x14ac:dyDescent="0.3">
      <c r="A274" s="1" t="s">
        <v>632</v>
      </c>
      <c r="B274" t="s">
        <v>318</v>
      </c>
      <c r="C274" t="s">
        <v>298</v>
      </c>
      <c r="E274" s="251" t="s">
        <v>904</v>
      </c>
    </row>
    <row r="275" spans="1:5" x14ac:dyDescent="0.3">
      <c r="A275" s="1" t="s">
        <v>633</v>
      </c>
      <c r="B275" t="s">
        <v>319</v>
      </c>
      <c r="C275" t="s">
        <v>137</v>
      </c>
      <c r="E275" s="251" t="s">
        <v>94</v>
      </c>
    </row>
    <row r="276" spans="1:5" x14ac:dyDescent="0.3">
      <c r="A276" s="1" t="s">
        <v>634</v>
      </c>
      <c r="B276" t="s">
        <v>320</v>
      </c>
      <c r="C276" t="s">
        <v>137</v>
      </c>
      <c r="E276" s="251" t="s">
        <v>905</v>
      </c>
    </row>
    <row r="277" spans="1:5" x14ac:dyDescent="0.3">
      <c r="A277" s="1" t="s">
        <v>635</v>
      </c>
      <c r="B277" t="s">
        <v>321</v>
      </c>
      <c r="C277" t="s">
        <v>305</v>
      </c>
      <c r="E277" s="251" t="s">
        <v>906</v>
      </c>
    </row>
    <row r="278" spans="1:5" x14ac:dyDescent="0.3">
      <c r="A278" s="1" t="s">
        <v>636</v>
      </c>
      <c r="B278" t="s">
        <v>322</v>
      </c>
      <c r="C278" t="s">
        <v>323</v>
      </c>
      <c r="E278" s="251" t="s">
        <v>2028</v>
      </c>
    </row>
    <row r="279" spans="1:5" x14ac:dyDescent="0.3">
      <c r="A279" s="1" t="s">
        <v>637</v>
      </c>
      <c r="B279" t="s">
        <v>324</v>
      </c>
      <c r="C279" t="s">
        <v>298</v>
      </c>
      <c r="E279" s="251" t="s">
        <v>2029</v>
      </c>
    </row>
    <row r="280" spans="1:5" x14ac:dyDescent="0.3">
      <c r="A280" s="1" t="s">
        <v>638</v>
      </c>
      <c r="B280" t="s">
        <v>325</v>
      </c>
      <c r="C280" t="s">
        <v>281</v>
      </c>
      <c r="E280" s="251" t="s">
        <v>907</v>
      </c>
    </row>
    <row r="281" spans="1:5" x14ac:dyDescent="0.3">
      <c r="A281" s="1" t="s">
        <v>639</v>
      </c>
      <c r="B281" t="s">
        <v>326</v>
      </c>
      <c r="C281" t="s">
        <v>238</v>
      </c>
      <c r="E281" s="251" t="s">
        <v>908</v>
      </c>
    </row>
    <row r="282" spans="1:5" x14ac:dyDescent="0.3">
      <c r="A282" s="1" t="s">
        <v>640</v>
      </c>
      <c r="B282" t="s">
        <v>327</v>
      </c>
      <c r="C282" t="s">
        <v>137</v>
      </c>
      <c r="E282" s="251" t="s">
        <v>41</v>
      </c>
    </row>
    <row r="283" spans="1:5" x14ac:dyDescent="0.3">
      <c r="A283" s="1" t="s">
        <v>641</v>
      </c>
      <c r="B283" t="s">
        <v>328</v>
      </c>
      <c r="C283" t="s">
        <v>315</v>
      </c>
      <c r="E283" s="251" t="s">
        <v>909</v>
      </c>
    </row>
    <row r="284" spans="1:5" x14ac:dyDescent="0.3">
      <c r="A284" s="1" t="s">
        <v>642</v>
      </c>
      <c r="B284" t="s">
        <v>329</v>
      </c>
      <c r="C284" t="s">
        <v>137</v>
      </c>
      <c r="E284" s="251" t="s">
        <v>184</v>
      </c>
    </row>
    <row r="285" spans="1:5" x14ac:dyDescent="0.3">
      <c r="A285" s="1" t="s">
        <v>643</v>
      </c>
      <c r="B285" t="s">
        <v>330</v>
      </c>
      <c r="C285" t="s">
        <v>331</v>
      </c>
      <c r="E285" s="251" t="s">
        <v>910</v>
      </c>
    </row>
    <row r="286" spans="1:5" x14ac:dyDescent="0.3">
      <c r="A286" s="1" t="s">
        <v>644</v>
      </c>
      <c r="B286" t="s">
        <v>332</v>
      </c>
      <c r="C286" t="s">
        <v>311</v>
      </c>
      <c r="E286" s="251" t="s">
        <v>186</v>
      </c>
    </row>
    <row r="287" spans="1:5" x14ac:dyDescent="0.3">
      <c r="A287" s="1" t="s">
        <v>645</v>
      </c>
      <c r="B287" t="s">
        <v>333</v>
      </c>
      <c r="C287" t="s">
        <v>331</v>
      </c>
      <c r="E287" s="251" t="s">
        <v>911</v>
      </c>
    </row>
    <row r="288" spans="1:5" x14ac:dyDescent="0.3">
      <c r="A288" s="1" t="s">
        <v>646</v>
      </c>
      <c r="B288" t="s">
        <v>334</v>
      </c>
      <c r="C288" t="s">
        <v>331</v>
      </c>
      <c r="E288" s="251" t="s">
        <v>912</v>
      </c>
    </row>
    <row r="289" spans="1:5" x14ac:dyDescent="0.3">
      <c r="A289" s="1" t="s">
        <v>647</v>
      </c>
      <c r="B289" t="s">
        <v>335</v>
      </c>
      <c r="C289" t="s">
        <v>305</v>
      </c>
      <c r="E289" s="251" t="s">
        <v>913</v>
      </c>
    </row>
    <row r="290" spans="1:5" x14ac:dyDescent="0.3">
      <c r="A290" s="1" t="s">
        <v>648</v>
      </c>
      <c r="B290" t="s">
        <v>336</v>
      </c>
      <c r="C290" t="s">
        <v>305</v>
      </c>
      <c r="E290" s="251" t="s">
        <v>1883</v>
      </c>
    </row>
    <row r="291" spans="1:5" x14ac:dyDescent="0.3">
      <c r="A291" s="1" t="s">
        <v>649</v>
      </c>
      <c r="B291" t="s">
        <v>337</v>
      </c>
      <c r="C291" t="s">
        <v>238</v>
      </c>
      <c r="E291" s="251" t="s">
        <v>312</v>
      </c>
    </row>
    <row r="292" spans="1:5" x14ac:dyDescent="0.3">
      <c r="A292" s="1" t="s">
        <v>650</v>
      </c>
      <c r="B292" t="s">
        <v>338</v>
      </c>
      <c r="C292" t="s">
        <v>331</v>
      </c>
      <c r="E292" s="251" t="s">
        <v>914</v>
      </c>
    </row>
    <row r="293" spans="1:5" x14ac:dyDescent="0.3">
      <c r="A293" s="1" t="s">
        <v>651</v>
      </c>
      <c r="B293" t="s">
        <v>339</v>
      </c>
      <c r="C293" t="s">
        <v>298</v>
      </c>
      <c r="E293" s="251" t="s">
        <v>131</v>
      </c>
    </row>
    <row r="294" spans="1:5" x14ac:dyDescent="0.3">
      <c r="A294" s="1" t="s">
        <v>652</v>
      </c>
      <c r="B294" t="s">
        <v>340</v>
      </c>
      <c r="C294" t="s">
        <v>298</v>
      </c>
      <c r="E294" s="251" t="s">
        <v>2030</v>
      </c>
    </row>
    <row r="295" spans="1:5" x14ac:dyDescent="0.3">
      <c r="A295" s="1" t="s">
        <v>653</v>
      </c>
      <c r="B295" t="s">
        <v>341</v>
      </c>
      <c r="C295" t="s">
        <v>315</v>
      </c>
      <c r="E295" s="251" t="s">
        <v>915</v>
      </c>
    </row>
    <row r="296" spans="1:5" x14ac:dyDescent="0.3">
      <c r="A296" s="1" t="s">
        <v>654</v>
      </c>
      <c r="B296" t="s">
        <v>342</v>
      </c>
      <c r="C296" t="s">
        <v>137</v>
      </c>
      <c r="E296" s="251" t="s">
        <v>916</v>
      </c>
    </row>
    <row r="297" spans="1:5" x14ac:dyDescent="0.3">
      <c r="A297" s="1" t="s">
        <v>655</v>
      </c>
      <c r="B297" t="s">
        <v>343</v>
      </c>
      <c r="C297" t="s">
        <v>331</v>
      </c>
      <c r="E297" s="251" t="s">
        <v>917</v>
      </c>
    </row>
    <row r="298" spans="1:5" x14ac:dyDescent="0.3">
      <c r="A298" s="1" t="s">
        <v>656</v>
      </c>
      <c r="B298" t="s">
        <v>344</v>
      </c>
      <c r="C298" t="s">
        <v>298</v>
      </c>
      <c r="E298" s="251" t="s">
        <v>918</v>
      </c>
    </row>
    <row r="299" spans="1:5" x14ac:dyDescent="0.3">
      <c r="A299" s="1" t="s">
        <v>657</v>
      </c>
      <c r="B299" t="s">
        <v>345</v>
      </c>
      <c r="C299" t="s">
        <v>315</v>
      </c>
      <c r="E299" s="251" t="s">
        <v>189</v>
      </c>
    </row>
    <row r="300" spans="1:5" x14ac:dyDescent="0.3">
      <c r="A300" s="1" t="s">
        <v>658</v>
      </c>
      <c r="B300" t="s">
        <v>136</v>
      </c>
      <c r="C300" t="s">
        <v>207</v>
      </c>
      <c r="E300" s="251" t="s">
        <v>919</v>
      </c>
    </row>
    <row r="301" spans="1:5" x14ac:dyDescent="0.3">
      <c r="A301" s="1" t="s">
        <v>659</v>
      </c>
      <c r="B301" t="s">
        <v>346</v>
      </c>
      <c r="C301" t="s">
        <v>207</v>
      </c>
      <c r="E301" s="251" t="s">
        <v>920</v>
      </c>
    </row>
    <row r="302" spans="1:5" x14ac:dyDescent="0.3">
      <c r="A302" s="1" t="s">
        <v>660</v>
      </c>
      <c r="B302" t="s">
        <v>347</v>
      </c>
      <c r="C302" t="s">
        <v>207</v>
      </c>
      <c r="E302" s="251" t="s">
        <v>921</v>
      </c>
    </row>
    <row r="303" spans="1:5" x14ac:dyDescent="0.3">
      <c r="A303" s="1" t="s">
        <v>661</v>
      </c>
      <c r="B303" t="s">
        <v>348</v>
      </c>
      <c r="C303" t="s">
        <v>137</v>
      </c>
      <c r="E303" s="251" t="s">
        <v>922</v>
      </c>
    </row>
    <row r="304" spans="1:5" x14ac:dyDescent="0.3">
      <c r="A304" s="1" t="s">
        <v>662</v>
      </c>
      <c r="B304" t="s">
        <v>349</v>
      </c>
      <c r="C304" t="s">
        <v>323</v>
      </c>
      <c r="E304" s="251" t="s">
        <v>923</v>
      </c>
    </row>
    <row r="305" spans="1:5" x14ac:dyDescent="0.3">
      <c r="A305" s="1" t="s">
        <v>663</v>
      </c>
      <c r="B305" t="s">
        <v>350</v>
      </c>
      <c r="C305" t="s">
        <v>323</v>
      </c>
      <c r="E305" s="251" t="s">
        <v>924</v>
      </c>
    </row>
    <row r="306" spans="1:5" x14ac:dyDescent="0.3">
      <c r="A306" s="1" t="s">
        <v>664</v>
      </c>
      <c r="B306" t="s">
        <v>351</v>
      </c>
      <c r="C306" t="s">
        <v>323</v>
      </c>
      <c r="E306" s="251" t="s">
        <v>268</v>
      </c>
    </row>
    <row r="307" spans="1:5" x14ac:dyDescent="0.3">
      <c r="A307" s="1" t="s">
        <v>665</v>
      </c>
      <c r="B307" t="s">
        <v>352</v>
      </c>
      <c r="C307" t="s">
        <v>281</v>
      </c>
      <c r="E307" s="251" t="s">
        <v>925</v>
      </c>
    </row>
    <row r="308" spans="1:5" x14ac:dyDescent="0.3">
      <c r="A308" s="1" t="s">
        <v>666</v>
      </c>
      <c r="B308" t="s">
        <v>353</v>
      </c>
      <c r="C308" t="s">
        <v>311</v>
      </c>
      <c r="E308" s="251" t="s">
        <v>926</v>
      </c>
    </row>
    <row r="309" spans="1:5" x14ac:dyDescent="0.3">
      <c r="A309" s="1" t="s">
        <v>667</v>
      </c>
      <c r="B309" t="s">
        <v>354</v>
      </c>
      <c r="C309" t="s">
        <v>281</v>
      </c>
      <c r="E309" s="251" t="s">
        <v>927</v>
      </c>
    </row>
    <row r="310" spans="1:5" x14ac:dyDescent="0.3">
      <c r="A310" s="1" t="s">
        <v>668</v>
      </c>
      <c r="B310" t="s">
        <v>355</v>
      </c>
      <c r="C310" t="s">
        <v>281</v>
      </c>
      <c r="E310" s="251" t="s">
        <v>928</v>
      </c>
    </row>
    <row r="311" spans="1:5" x14ac:dyDescent="0.3">
      <c r="A311" s="1" t="s">
        <v>669</v>
      </c>
      <c r="B311" t="s">
        <v>356</v>
      </c>
      <c r="C311" t="s">
        <v>323</v>
      </c>
      <c r="E311" s="251" t="s">
        <v>2031</v>
      </c>
    </row>
    <row r="312" spans="1:5" x14ac:dyDescent="0.3">
      <c r="A312" s="1" t="s">
        <v>670</v>
      </c>
      <c r="B312" t="s">
        <v>357</v>
      </c>
      <c r="C312" t="s">
        <v>311</v>
      </c>
      <c r="E312" s="251" t="s">
        <v>929</v>
      </c>
    </row>
    <row r="313" spans="1:5" x14ac:dyDescent="0.3">
      <c r="A313" s="1" t="s">
        <v>671</v>
      </c>
      <c r="B313" t="s">
        <v>358</v>
      </c>
      <c r="C313" t="s">
        <v>323</v>
      </c>
      <c r="E313" s="251" t="s">
        <v>1884</v>
      </c>
    </row>
    <row r="314" spans="1:5" x14ac:dyDescent="0.3">
      <c r="A314" s="1" t="s">
        <v>672</v>
      </c>
      <c r="B314" t="s">
        <v>359</v>
      </c>
      <c r="C314" t="s">
        <v>323</v>
      </c>
      <c r="E314" s="251" t="s">
        <v>930</v>
      </c>
    </row>
    <row r="315" spans="1:5" x14ac:dyDescent="0.3">
      <c r="A315" s="1" t="s">
        <v>673</v>
      </c>
      <c r="B315" t="s">
        <v>360</v>
      </c>
      <c r="C315" t="s">
        <v>323</v>
      </c>
      <c r="E315" s="251" t="s">
        <v>931</v>
      </c>
    </row>
    <row r="316" spans="1:5" x14ac:dyDescent="0.3">
      <c r="A316" s="1" t="s">
        <v>674</v>
      </c>
      <c r="B316" t="s">
        <v>361</v>
      </c>
      <c r="C316" t="s">
        <v>281</v>
      </c>
      <c r="E316" s="251" t="s">
        <v>932</v>
      </c>
    </row>
    <row r="317" spans="1:5" x14ac:dyDescent="0.3">
      <c r="A317" s="1" t="s">
        <v>675</v>
      </c>
      <c r="B317" t="s">
        <v>362</v>
      </c>
      <c r="C317" t="s">
        <v>323</v>
      </c>
      <c r="E317" s="251" t="s">
        <v>933</v>
      </c>
    </row>
    <row r="318" spans="1:5" x14ac:dyDescent="0.3">
      <c r="E318" s="251" t="s">
        <v>934</v>
      </c>
    </row>
    <row r="319" spans="1:5" x14ac:dyDescent="0.3">
      <c r="E319" s="251" t="s">
        <v>935</v>
      </c>
    </row>
    <row r="320" spans="1:5" x14ac:dyDescent="0.3">
      <c r="E320" s="251" t="s">
        <v>936</v>
      </c>
    </row>
    <row r="321" spans="5:5" x14ac:dyDescent="0.3">
      <c r="E321" s="251" t="s">
        <v>275</v>
      </c>
    </row>
    <row r="322" spans="5:5" x14ac:dyDescent="0.3">
      <c r="E322" s="251" t="s">
        <v>937</v>
      </c>
    </row>
    <row r="323" spans="5:5" x14ac:dyDescent="0.3">
      <c r="E323" s="251" t="s">
        <v>938</v>
      </c>
    </row>
    <row r="324" spans="5:5" x14ac:dyDescent="0.3">
      <c r="E324" s="251" t="s">
        <v>939</v>
      </c>
    </row>
    <row r="325" spans="5:5" x14ac:dyDescent="0.3">
      <c r="E325" s="251" t="s">
        <v>940</v>
      </c>
    </row>
    <row r="326" spans="5:5" x14ac:dyDescent="0.3">
      <c r="E326" s="251" t="s">
        <v>313</v>
      </c>
    </row>
    <row r="327" spans="5:5" x14ac:dyDescent="0.3">
      <c r="E327" s="251" t="s">
        <v>941</v>
      </c>
    </row>
    <row r="328" spans="5:5" x14ac:dyDescent="0.3">
      <c r="E328" s="251" t="s">
        <v>942</v>
      </c>
    </row>
    <row r="329" spans="5:5" x14ac:dyDescent="0.3">
      <c r="E329" s="251" t="s">
        <v>943</v>
      </c>
    </row>
    <row r="330" spans="5:5" x14ac:dyDescent="0.3">
      <c r="E330" s="251" t="s">
        <v>95</v>
      </c>
    </row>
    <row r="331" spans="5:5" x14ac:dyDescent="0.3">
      <c r="E331" s="251" t="s">
        <v>944</v>
      </c>
    </row>
    <row r="332" spans="5:5" x14ac:dyDescent="0.3">
      <c r="E332" s="251" t="s">
        <v>945</v>
      </c>
    </row>
    <row r="333" spans="5:5" x14ac:dyDescent="0.3">
      <c r="E333" s="251" t="s">
        <v>2032</v>
      </c>
    </row>
    <row r="334" spans="5:5" x14ac:dyDescent="0.3">
      <c r="E334" s="251" t="s">
        <v>2033</v>
      </c>
    </row>
    <row r="335" spans="5:5" x14ac:dyDescent="0.3">
      <c r="E335" s="251" t="s">
        <v>946</v>
      </c>
    </row>
    <row r="336" spans="5:5" x14ac:dyDescent="0.3">
      <c r="E336" s="251" t="s">
        <v>947</v>
      </c>
    </row>
    <row r="337" spans="5:5" x14ac:dyDescent="0.3">
      <c r="E337" s="251" t="s">
        <v>948</v>
      </c>
    </row>
    <row r="338" spans="5:5" x14ac:dyDescent="0.3">
      <c r="E338" s="251" t="s">
        <v>949</v>
      </c>
    </row>
    <row r="339" spans="5:5" x14ac:dyDescent="0.3">
      <c r="E339" s="251" t="s">
        <v>950</v>
      </c>
    </row>
    <row r="340" spans="5:5" x14ac:dyDescent="0.3">
      <c r="E340" s="251" t="s">
        <v>140</v>
      </c>
    </row>
    <row r="341" spans="5:5" x14ac:dyDescent="0.3">
      <c r="E341" s="251" t="s">
        <v>951</v>
      </c>
    </row>
    <row r="342" spans="5:5" x14ac:dyDescent="0.3">
      <c r="E342" s="251" t="s">
        <v>952</v>
      </c>
    </row>
    <row r="343" spans="5:5" x14ac:dyDescent="0.3">
      <c r="E343" s="251" t="s">
        <v>953</v>
      </c>
    </row>
    <row r="344" spans="5:5" x14ac:dyDescent="0.3">
      <c r="E344" s="251" t="s">
        <v>954</v>
      </c>
    </row>
    <row r="345" spans="5:5" x14ac:dyDescent="0.3">
      <c r="E345" s="251" t="s">
        <v>955</v>
      </c>
    </row>
    <row r="346" spans="5:5" x14ac:dyDescent="0.3">
      <c r="E346" s="251" t="s">
        <v>956</v>
      </c>
    </row>
    <row r="347" spans="5:5" x14ac:dyDescent="0.3">
      <c r="E347" s="251" t="s">
        <v>957</v>
      </c>
    </row>
    <row r="348" spans="5:5" x14ac:dyDescent="0.3">
      <c r="E348" s="251" t="s">
        <v>958</v>
      </c>
    </row>
    <row r="349" spans="5:5" x14ac:dyDescent="0.3">
      <c r="E349" s="251" t="s">
        <v>959</v>
      </c>
    </row>
    <row r="350" spans="5:5" x14ac:dyDescent="0.3">
      <c r="E350" s="251" t="s">
        <v>960</v>
      </c>
    </row>
    <row r="351" spans="5:5" x14ac:dyDescent="0.3">
      <c r="E351" s="251" t="s">
        <v>961</v>
      </c>
    </row>
    <row r="352" spans="5:5" x14ac:dyDescent="0.3">
      <c r="E352" s="251" t="s">
        <v>962</v>
      </c>
    </row>
    <row r="353" spans="5:5" x14ac:dyDescent="0.3">
      <c r="E353" s="251" t="s">
        <v>187</v>
      </c>
    </row>
    <row r="354" spans="5:5" x14ac:dyDescent="0.3">
      <c r="E354" s="251" t="s">
        <v>963</v>
      </c>
    </row>
    <row r="355" spans="5:5" x14ac:dyDescent="0.3">
      <c r="E355" s="251" t="s">
        <v>964</v>
      </c>
    </row>
    <row r="356" spans="5:5" x14ac:dyDescent="0.3">
      <c r="E356" s="251" t="s">
        <v>965</v>
      </c>
    </row>
    <row r="357" spans="5:5" x14ac:dyDescent="0.3">
      <c r="E357" s="251" t="s">
        <v>966</v>
      </c>
    </row>
    <row r="358" spans="5:5" x14ac:dyDescent="0.3">
      <c r="E358" s="251" t="s">
        <v>967</v>
      </c>
    </row>
    <row r="359" spans="5:5" x14ac:dyDescent="0.3">
      <c r="E359" s="251" t="s">
        <v>96</v>
      </c>
    </row>
    <row r="360" spans="5:5" x14ac:dyDescent="0.3">
      <c r="E360" s="251" t="s">
        <v>968</v>
      </c>
    </row>
    <row r="361" spans="5:5" x14ac:dyDescent="0.3">
      <c r="E361" s="251" t="s">
        <v>969</v>
      </c>
    </row>
    <row r="362" spans="5:5" x14ac:dyDescent="0.3">
      <c r="E362" s="251" t="s">
        <v>970</v>
      </c>
    </row>
    <row r="363" spans="5:5" x14ac:dyDescent="0.3">
      <c r="E363" s="251" t="s">
        <v>141</v>
      </c>
    </row>
    <row r="364" spans="5:5" x14ac:dyDescent="0.3">
      <c r="E364" s="251" t="s">
        <v>971</v>
      </c>
    </row>
    <row r="365" spans="5:5" x14ac:dyDescent="0.3">
      <c r="E365" s="251" t="s">
        <v>1885</v>
      </c>
    </row>
    <row r="366" spans="5:5" x14ac:dyDescent="0.3">
      <c r="E366" s="251" t="s">
        <v>142</v>
      </c>
    </row>
    <row r="367" spans="5:5" x14ac:dyDescent="0.3">
      <c r="E367" s="251" t="s">
        <v>972</v>
      </c>
    </row>
    <row r="368" spans="5:5" x14ac:dyDescent="0.3">
      <c r="E368" s="251" t="s">
        <v>973</v>
      </c>
    </row>
    <row r="369" spans="5:5" x14ac:dyDescent="0.3">
      <c r="E369" s="251" t="s">
        <v>1886</v>
      </c>
    </row>
    <row r="370" spans="5:5" x14ac:dyDescent="0.3">
      <c r="E370" s="251" t="s">
        <v>239</v>
      </c>
    </row>
    <row r="371" spans="5:5" x14ac:dyDescent="0.3">
      <c r="E371" s="251" t="s">
        <v>974</v>
      </c>
    </row>
    <row r="372" spans="5:5" x14ac:dyDescent="0.3">
      <c r="E372" s="251" t="s">
        <v>975</v>
      </c>
    </row>
    <row r="373" spans="5:5" x14ac:dyDescent="0.3">
      <c r="E373" s="251" t="s">
        <v>976</v>
      </c>
    </row>
    <row r="374" spans="5:5" x14ac:dyDescent="0.3">
      <c r="E374" s="251" t="s">
        <v>188</v>
      </c>
    </row>
    <row r="375" spans="5:5" x14ac:dyDescent="0.3">
      <c r="E375" s="251" t="s">
        <v>1982</v>
      </c>
    </row>
    <row r="376" spans="5:5" x14ac:dyDescent="0.3">
      <c r="E376" s="251" t="s">
        <v>977</v>
      </c>
    </row>
    <row r="377" spans="5:5" x14ac:dyDescent="0.3">
      <c r="E377" s="251" t="s">
        <v>978</v>
      </c>
    </row>
    <row r="378" spans="5:5" x14ac:dyDescent="0.3">
      <c r="E378" s="251" t="s">
        <v>979</v>
      </c>
    </row>
    <row r="379" spans="5:5" x14ac:dyDescent="0.3">
      <c r="E379" s="251" t="s">
        <v>980</v>
      </c>
    </row>
    <row r="380" spans="5:5" x14ac:dyDescent="0.3">
      <c r="E380" s="251" t="s">
        <v>97</v>
      </c>
    </row>
    <row r="381" spans="5:5" x14ac:dyDescent="0.3">
      <c r="E381" s="251" t="s">
        <v>981</v>
      </c>
    </row>
    <row r="382" spans="5:5" x14ac:dyDescent="0.3">
      <c r="E382" s="251" t="s">
        <v>982</v>
      </c>
    </row>
    <row r="383" spans="5:5" x14ac:dyDescent="0.3">
      <c r="E383" s="251" t="s">
        <v>983</v>
      </c>
    </row>
    <row r="384" spans="5:5" x14ac:dyDescent="0.3">
      <c r="E384" s="251" t="s">
        <v>984</v>
      </c>
    </row>
    <row r="385" spans="5:5" x14ac:dyDescent="0.3">
      <c r="E385" s="251" t="s">
        <v>985</v>
      </c>
    </row>
    <row r="386" spans="5:5" x14ac:dyDescent="0.3">
      <c r="E386" s="251" t="s">
        <v>986</v>
      </c>
    </row>
    <row r="387" spans="5:5" x14ac:dyDescent="0.3">
      <c r="E387" s="251" t="s">
        <v>987</v>
      </c>
    </row>
    <row r="388" spans="5:5" x14ac:dyDescent="0.3">
      <c r="E388" s="251" t="s">
        <v>42</v>
      </c>
    </row>
    <row r="389" spans="5:5" x14ac:dyDescent="0.3">
      <c r="E389" s="251" t="s">
        <v>988</v>
      </c>
    </row>
    <row r="390" spans="5:5" x14ac:dyDescent="0.3">
      <c r="E390" s="251" t="s">
        <v>989</v>
      </c>
    </row>
    <row r="391" spans="5:5" x14ac:dyDescent="0.3">
      <c r="E391" s="251" t="s">
        <v>990</v>
      </c>
    </row>
    <row r="392" spans="5:5" x14ac:dyDescent="0.3">
      <c r="E392" s="251" t="s">
        <v>991</v>
      </c>
    </row>
    <row r="393" spans="5:5" x14ac:dyDescent="0.3">
      <c r="E393" s="251" t="s">
        <v>992</v>
      </c>
    </row>
    <row r="394" spans="5:5" x14ac:dyDescent="0.3">
      <c r="E394" s="251" t="s">
        <v>993</v>
      </c>
    </row>
    <row r="395" spans="5:5" x14ac:dyDescent="0.3">
      <c r="E395" s="251" t="s">
        <v>994</v>
      </c>
    </row>
    <row r="396" spans="5:5" x14ac:dyDescent="0.3">
      <c r="E396" s="251" t="s">
        <v>1887</v>
      </c>
    </row>
    <row r="397" spans="5:5" x14ac:dyDescent="0.3">
      <c r="E397" s="251" t="s">
        <v>2034</v>
      </c>
    </row>
    <row r="398" spans="5:5" x14ac:dyDescent="0.3">
      <c r="E398" s="251" t="s">
        <v>356</v>
      </c>
    </row>
    <row r="399" spans="5:5" x14ac:dyDescent="0.3">
      <c r="E399" s="251" t="s">
        <v>995</v>
      </c>
    </row>
    <row r="400" spans="5:5" x14ac:dyDescent="0.3">
      <c r="E400" s="251" t="s">
        <v>143</v>
      </c>
    </row>
    <row r="401" spans="5:5" x14ac:dyDescent="0.3">
      <c r="E401" s="251" t="s">
        <v>996</v>
      </c>
    </row>
    <row r="402" spans="5:5" x14ac:dyDescent="0.3">
      <c r="E402" s="251" t="s">
        <v>997</v>
      </c>
    </row>
    <row r="403" spans="5:5" x14ac:dyDescent="0.3">
      <c r="E403" s="251" t="s">
        <v>998</v>
      </c>
    </row>
    <row r="404" spans="5:5" x14ac:dyDescent="0.3">
      <c r="E404" s="251" t="s">
        <v>2035</v>
      </c>
    </row>
    <row r="405" spans="5:5" x14ac:dyDescent="0.3">
      <c r="E405" s="251" t="s">
        <v>2036</v>
      </c>
    </row>
    <row r="406" spans="5:5" x14ac:dyDescent="0.3">
      <c r="E406" s="251" t="s">
        <v>98</v>
      </c>
    </row>
    <row r="407" spans="5:5" x14ac:dyDescent="0.3">
      <c r="E407" s="251" t="s">
        <v>999</v>
      </c>
    </row>
    <row r="408" spans="5:5" x14ac:dyDescent="0.3">
      <c r="E408" s="251" t="s">
        <v>1000</v>
      </c>
    </row>
    <row r="409" spans="5:5" x14ac:dyDescent="0.3">
      <c r="E409" s="251" t="s">
        <v>45</v>
      </c>
    </row>
    <row r="410" spans="5:5" x14ac:dyDescent="0.3">
      <c r="E410" s="251" t="s">
        <v>1001</v>
      </c>
    </row>
    <row r="411" spans="5:5" x14ac:dyDescent="0.3">
      <c r="E411" s="251" t="s">
        <v>1002</v>
      </c>
    </row>
    <row r="412" spans="5:5" x14ac:dyDescent="0.3">
      <c r="E412" s="251" t="s">
        <v>1003</v>
      </c>
    </row>
    <row r="413" spans="5:5" x14ac:dyDescent="0.3">
      <c r="E413" s="251" t="s">
        <v>83</v>
      </c>
    </row>
    <row r="414" spans="5:5" x14ac:dyDescent="0.3">
      <c r="E414" s="251" t="s">
        <v>1004</v>
      </c>
    </row>
    <row r="415" spans="5:5" x14ac:dyDescent="0.3">
      <c r="E415" s="251" t="s">
        <v>1005</v>
      </c>
    </row>
    <row r="416" spans="5:5" x14ac:dyDescent="0.3">
      <c r="E416" s="251" t="s">
        <v>1006</v>
      </c>
    </row>
    <row r="417" spans="5:5" x14ac:dyDescent="0.3">
      <c r="E417" s="251" t="s">
        <v>1007</v>
      </c>
    </row>
    <row r="418" spans="5:5" x14ac:dyDescent="0.3">
      <c r="E418" s="251" t="s">
        <v>1008</v>
      </c>
    </row>
    <row r="419" spans="5:5" x14ac:dyDescent="0.3">
      <c r="E419" s="251" t="s">
        <v>1009</v>
      </c>
    </row>
    <row r="420" spans="5:5" x14ac:dyDescent="0.3">
      <c r="E420" s="251" t="s">
        <v>1010</v>
      </c>
    </row>
    <row r="421" spans="5:5" x14ac:dyDescent="0.3">
      <c r="E421" s="251" t="s">
        <v>1011</v>
      </c>
    </row>
    <row r="422" spans="5:5" x14ac:dyDescent="0.3">
      <c r="E422" s="251" t="s">
        <v>190</v>
      </c>
    </row>
    <row r="423" spans="5:5" x14ac:dyDescent="0.3">
      <c r="E423" s="251" t="s">
        <v>1012</v>
      </c>
    </row>
    <row r="424" spans="5:5" x14ac:dyDescent="0.3">
      <c r="E424" s="251" t="s">
        <v>1013</v>
      </c>
    </row>
    <row r="425" spans="5:5" x14ac:dyDescent="0.3">
      <c r="E425" s="251" t="s">
        <v>1014</v>
      </c>
    </row>
    <row r="426" spans="5:5" x14ac:dyDescent="0.3">
      <c r="E426" s="251" t="s">
        <v>1015</v>
      </c>
    </row>
    <row r="427" spans="5:5" x14ac:dyDescent="0.3">
      <c r="E427" s="251" t="s">
        <v>1016</v>
      </c>
    </row>
    <row r="428" spans="5:5" x14ac:dyDescent="0.3">
      <c r="E428" s="251" t="s">
        <v>2037</v>
      </c>
    </row>
    <row r="429" spans="5:5" x14ac:dyDescent="0.3">
      <c r="E429" s="251" t="s">
        <v>46</v>
      </c>
    </row>
    <row r="430" spans="5:5" x14ac:dyDescent="0.3">
      <c r="E430" s="251" t="s">
        <v>1017</v>
      </c>
    </row>
    <row r="431" spans="5:5" x14ac:dyDescent="0.3">
      <c r="E431" s="251" t="s">
        <v>1018</v>
      </c>
    </row>
    <row r="432" spans="5:5" x14ac:dyDescent="0.3">
      <c r="E432" s="251" t="s">
        <v>99</v>
      </c>
    </row>
    <row r="433" spans="5:5" x14ac:dyDescent="0.3">
      <c r="E433" s="251" t="s">
        <v>1019</v>
      </c>
    </row>
    <row r="434" spans="5:5" x14ac:dyDescent="0.3">
      <c r="E434" s="251" t="s">
        <v>1020</v>
      </c>
    </row>
    <row r="435" spans="5:5" x14ac:dyDescent="0.3">
      <c r="E435" s="251" t="s">
        <v>1888</v>
      </c>
    </row>
    <row r="436" spans="5:5" x14ac:dyDescent="0.3">
      <c r="E436" s="251" t="s">
        <v>1021</v>
      </c>
    </row>
    <row r="437" spans="5:5" x14ac:dyDescent="0.3">
      <c r="E437" s="251" t="s">
        <v>240</v>
      </c>
    </row>
    <row r="438" spans="5:5" x14ac:dyDescent="0.3">
      <c r="E438" s="251" t="s">
        <v>1022</v>
      </c>
    </row>
    <row r="439" spans="5:5" x14ac:dyDescent="0.3">
      <c r="E439" s="251" t="s">
        <v>1023</v>
      </c>
    </row>
    <row r="440" spans="5:5" x14ac:dyDescent="0.3">
      <c r="E440" s="251" t="s">
        <v>1024</v>
      </c>
    </row>
    <row r="441" spans="5:5" x14ac:dyDescent="0.3">
      <c r="E441" s="251" t="s">
        <v>1025</v>
      </c>
    </row>
    <row r="442" spans="5:5" x14ac:dyDescent="0.3">
      <c r="E442" s="251" t="s">
        <v>1026</v>
      </c>
    </row>
    <row r="443" spans="5:5" x14ac:dyDescent="0.3">
      <c r="E443" s="251" t="s">
        <v>1027</v>
      </c>
    </row>
    <row r="444" spans="5:5" x14ac:dyDescent="0.3">
      <c r="E444" s="251" t="s">
        <v>191</v>
      </c>
    </row>
    <row r="445" spans="5:5" x14ac:dyDescent="0.3">
      <c r="E445" s="251" t="s">
        <v>1028</v>
      </c>
    </row>
    <row r="446" spans="5:5" x14ac:dyDescent="0.3">
      <c r="E446" s="251" t="s">
        <v>100</v>
      </c>
    </row>
    <row r="447" spans="5:5" x14ac:dyDescent="0.3">
      <c r="E447" s="251" t="s">
        <v>1029</v>
      </c>
    </row>
    <row r="448" spans="5:5" x14ac:dyDescent="0.3">
      <c r="E448" s="251" t="s">
        <v>1030</v>
      </c>
    </row>
    <row r="449" spans="5:5" x14ac:dyDescent="0.3">
      <c r="E449" s="251" t="s">
        <v>1031</v>
      </c>
    </row>
    <row r="450" spans="5:5" x14ac:dyDescent="0.3">
      <c r="E450" s="251" t="s">
        <v>101</v>
      </c>
    </row>
    <row r="451" spans="5:5" x14ac:dyDescent="0.3">
      <c r="E451" s="251" t="s">
        <v>2038</v>
      </c>
    </row>
    <row r="452" spans="5:5" x14ac:dyDescent="0.3">
      <c r="E452" s="251" t="s">
        <v>1032</v>
      </c>
    </row>
    <row r="453" spans="5:5" x14ac:dyDescent="0.3">
      <c r="E453" s="251" t="s">
        <v>2039</v>
      </c>
    </row>
    <row r="454" spans="5:5" x14ac:dyDescent="0.3">
      <c r="E454" s="251" t="s">
        <v>48</v>
      </c>
    </row>
    <row r="455" spans="5:5" x14ac:dyDescent="0.3">
      <c r="E455" s="251" t="s">
        <v>1033</v>
      </c>
    </row>
    <row r="456" spans="5:5" x14ac:dyDescent="0.3">
      <c r="E456" s="251" t="s">
        <v>1034</v>
      </c>
    </row>
    <row r="457" spans="5:5" x14ac:dyDescent="0.3">
      <c r="E457" s="251" t="s">
        <v>1035</v>
      </c>
    </row>
    <row r="458" spans="5:5" x14ac:dyDescent="0.3">
      <c r="E458" s="251" t="s">
        <v>1036</v>
      </c>
    </row>
    <row r="459" spans="5:5" x14ac:dyDescent="0.3">
      <c r="E459" s="251" t="s">
        <v>49</v>
      </c>
    </row>
    <row r="460" spans="5:5" x14ac:dyDescent="0.3">
      <c r="E460" s="251" t="s">
        <v>1037</v>
      </c>
    </row>
    <row r="461" spans="5:5" x14ac:dyDescent="0.3">
      <c r="E461" s="251" t="s">
        <v>1038</v>
      </c>
    </row>
    <row r="462" spans="5:5" x14ac:dyDescent="0.3">
      <c r="E462" s="251" t="s">
        <v>1039</v>
      </c>
    </row>
    <row r="463" spans="5:5" x14ac:dyDescent="0.3">
      <c r="E463" s="251" t="s">
        <v>241</v>
      </c>
    </row>
    <row r="464" spans="5:5" x14ac:dyDescent="0.3">
      <c r="E464" s="251" t="s">
        <v>1040</v>
      </c>
    </row>
    <row r="465" spans="5:5" x14ac:dyDescent="0.3">
      <c r="E465" s="251" t="s">
        <v>357</v>
      </c>
    </row>
    <row r="466" spans="5:5" x14ac:dyDescent="0.3">
      <c r="E466" s="251" t="s">
        <v>1041</v>
      </c>
    </row>
    <row r="467" spans="5:5" x14ac:dyDescent="0.3">
      <c r="E467" s="251" t="s">
        <v>1042</v>
      </c>
    </row>
    <row r="468" spans="5:5" x14ac:dyDescent="0.3">
      <c r="E468" s="251" t="s">
        <v>1043</v>
      </c>
    </row>
    <row r="469" spans="5:5" x14ac:dyDescent="0.3">
      <c r="E469" s="251" t="s">
        <v>1044</v>
      </c>
    </row>
    <row r="470" spans="5:5" x14ac:dyDescent="0.3">
      <c r="E470" s="251" t="s">
        <v>1983</v>
      </c>
    </row>
    <row r="471" spans="5:5" x14ac:dyDescent="0.3">
      <c r="E471" s="251" t="s">
        <v>1045</v>
      </c>
    </row>
    <row r="472" spans="5:5" x14ac:dyDescent="0.3">
      <c r="E472" s="251" t="s">
        <v>1046</v>
      </c>
    </row>
    <row r="473" spans="5:5" x14ac:dyDescent="0.3">
      <c r="E473" s="251" t="s">
        <v>1047</v>
      </c>
    </row>
    <row r="474" spans="5:5" x14ac:dyDescent="0.3">
      <c r="E474" s="251" t="s">
        <v>1048</v>
      </c>
    </row>
    <row r="475" spans="5:5" x14ac:dyDescent="0.3">
      <c r="E475" s="251" t="s">
        <v>192</v>
      </c>
    </row>
    <row r="476" spans="5:5" x14ac:dyDescent="0.3">
      <c r="E476" s="251" t="s">
        <v>1889</v>
      </c>
    </row>
    <row r="477" spans="5:5" x14ac:dyDescent="0.3">
      <c r="E477" s="251" t="s">
        <v>193</v>
      </c>
    </row>
    <row r="478" spans="5:5" x14ac:dyDescent="0.3">
      <c r="E478" s="251" t="s">
        <v>1049</v>
      </c>
    </row>
    <row r="479" spans="5:5" x14ac:dyDescent="0.3">
      <c r="E479" s="251" t="s">
        <v>1050</v>
      </c>
    </row>
    <row r="480" spans="5:5" x14ac:dyDescent="0.3">
      <c r="E480" s="251" t="s">
        <v>1051</v>
      </c>
    </row>
    <row r="481" spans="5:5" x14ac:dyDescent="0.3">
      <c r="E481" s="251" t="s">
        <v>50</v>
      </c>
    </row>
    <row r="482" spans="5:5" x14ac:dyDescent="0.3">
      <c r="E482" s="251" t="s">
        <v>1052</v>
      </c>
    </row>
    <row r="483" spans="5:5" x14ac:dyDescent="0.3">
      <c r="E483" s="251" t="s">
        <v>1053</v>
      </c>
    </row>
    <row r="484" spans="5:5" x14ac:dyDescent="0.3">
      <c r="E484" s="251" t="s">
        <v>1054</v>
      </c>
    </row>
    <row r="485" spans="5:5" x14ac:dyDescent="0.3">
      <c r="E485" s="251" t="s">
        <v>2040</v>
      </c>
    </row>
    <row r="486" spans="5:5" x14ac:dyDescent="0.3">
      <c r="E486" s="251" t="s">
        <v>1055</v>
      </c>
    </row>
    <row r="487" spans="5:5" x14ac:dyDescent="0.3">
      <c r="E487" s="251" t="s">
        <v>51</v>
      </c>
    </row>
    <row r="488" spans="5:5" x14ac:dyDescent="0.3">
      <c r="E488" s="251" t="s">
        <v>243</v>
      </c>
    </row>
    <row r="489" spans="5:5" x14ac:dyDescent="0.3">
      <c r="E489" s="251" t="s">
        <v>1056</v>
      </c>
    </row>
    <row r="490" spans="5:5" x14ac:dyDescent="0.3">
      <c r="E490" s="251" t="s">
        <v>1057</v>
      </c>
    </row>
    <row r="491" spans="5:5" x14ac:dyDescent="0.3">
      <c r="E491" s="251" t="s">
        <v>1058</v>
      </c>
    </row>
    <row r="492" spans="5:5" x14ac:dyDescent="0.3">
      <c r="E492" s="251" t="s">
        <v>1059</v>
      </c>
    </row>
    <row r="493" spans="5:5" x14ac:dyDescent="0.3">
      <c r="E493" s="251" t="s">
        <v>1060</v>
      </c>
    </row>
    <row r="494" spans="5:5" x14ac:dyDescent="0.3">
      <c r="E494" s="251" t="s">
        <v>1061</v>
      </c>
    </row>
    <row r="495" spans="5:5" x14ac:dyDescent="0.3">
      <c r="E495" s="251" t="s">
        <v>102</v>
      </c>
    </row>
    <row r="496" spans="5:5" x14ac:dyDescent="0.3">
      <c r="E496" s="251" t="s">
        <v>1062</v>
      </c>
    </row>
    <row r="497" spans="5:5" x14ac:dyDescent="0.3">
      <c r="E497" s="251" t="s">
        <v>277</v>
      </c>
    </row>
    <row r="498" spans="5:5" x14ac:dyDescent="0.3">
      <c r="E498" s="251" t="s">
        <v>1063</v>
      </c>
    </row>
    <row r="499" spans="5:5" x14ac:dyDescent="0.3">
      <c r="E499" s="251" t="s">
        <v>1064</v>
      </c>
    </row>
    <row r="500" spans="5:5" x14ac:dyDescent="0.3">
      <c r="E500" s="251" t="s">
        <v>278</v>
      </c>
    </row>
    <row r="501" spans="5:5" x14ac:dyDescent="0.3">
      <c r="E501" s="251" t="s">
        <v>1065</v>
      </c>
    </row>
    <row r="502" spans="5:5" x14ac:dyDescent="0.3">
      <c r="E502" s="251" t="s">
        <v>1066</v>
      </c>
    </row>
    <row r="503" spans="5:5" x14ac:dyDescent="0.3">
      <c r="E503" s="251" t="s">
        <v>1067</v>
      </c>
    </row>
    <row r="504" spans="5:5" x14ac:dyDescent="0.3">
      <c r="E504" s="251" t="s">
        <v>1068</v>
      </c>
    </row>
    <row r="505" spans="5:5" x14ac:dyDescent="0.3">
      <c r="E505" s="251" t="s">
        <v>1069</v>
      </c>
    </row>
    <row r="506" spans="5:5" x14ac:dyDescent="0.3">
      <c r="E506" s="251" t="s">
        <v>1070</v>
      </c>
    </row>
    <row r="507" spans="5:5" x14ac:dyDescent="0.3">
      <c r="E507" s="251" t="s">
        <v>1071</v>
      </c>
    </row>
    <row r="508" spans="5:5" x14ac:dyDescent="0.3">
      <c r="E508" s="251" t="s">
        <v>1072</v>
      </c>
    </row>
    <row r="509" spans="5:5" x14ac:dyDescent="0.3">
      <c r="E509" s="251" t="s">
        <v>1073</v>
      </c>
    </row>
    <row r="510" spans="5:5" x14ac:dyDescent="0.3">
      <c r="E510" s="251" t="s">
        <v>314</v>
      </c>
    </row>
    <row r="511" spans="5:5" x14ac:dyDescent="0.3">
      <c r="E511" s="251" t="s">
        <v>1074</v>
      </c>
    </row>
    <row r="512" spans="5:5" x14ac:dyDescent="0.3">
      <c r="E512" s="251" t="s">
        <v>1075</v>
      </c>
    </row>
    <row r="513" spans="5:5" x14ac:dyDescent="0.3">
      <c r="E513" s="251" t="s">
        <v>1076</v>
      </c>
    </row>
    <row r="514" spans="5:5" x14ac:dyDescent="0.3">
      <c r="E514" s="251" t="s">
        <v>195</v>
      </c>
    </row>
    <row r="515" spans="5:5" x14ac:dyDescent="0.3">
      <c r="E515" s="251" t="s">
        <v>1077</v>
      </c>
    </row>
    <row r="516" spans="5:5" x14ac:dyDescent="0.3">
      <c r="E516" s="251" t="s">
        <v>244</v>
      </c>
    </row>
    <row r="517" spans="5:5" x14ac:dyDescent="0.3">
      <c r="E517" s="251" t="s">
        <v>1078</v>
      </c>
    </row>
    <row r="518" spans="5:5" x14ac:dyDescent="0.3">
      <c r="E518" s="251" t="s">
        <v>1079</v>
      </c>
    </row>
    <row r="519" spans="5:5" x14ac:dyDescent="0.3">
      <c r="E519" s="251" t="s">
        <v>1080</v>
      </c>
    </row>
    <row r="520" spans="5:5" x14ac:dyDescent="0.3">
      <c r="E520" s="251" t="s">
        <v>1081</v>
      </c>
    </row>
    <row r="521" spans="5:5" x14ac:dyDescent="0.3">
      <c r="E521" s="251" t="s">
        <v>279</v>
      </c>
    </row>
    <row r="522" spans="5:5" x14ac:dyDescent="0.3">
      <c r="E522" s="251" t="s">
        <v>1082</v>
      </c>
    </row>
    <row r="523" spans="5:5" x14ac:dyDescent="0.3">
      <c r="E523" s="251" t="s">
        <v>1083</v>
      </c>
    </row>
    <row r="524" spans="5:5" x14ac:dyDescent="0.3">
      <c r="E524" s="251" t="s">
        <v>196</v>
      </c>
    </row>
    <row r="525" spans="5:5" x14ac:dyDescent="0.3">
      <c r="E525" s="251" t="s">
        <v>1084</v>
      </c>
    </row>
    <row r="526" spans="5:5" x14ac:dyDescent="0.3">
      <c r="E526" s="251" t="s">
        <v>1085</v>
      </c>
    </row>
    <row r="527" spans="5:5" x14ac:dyDescent="0.3">
      <c r="E527" s="251" t="s">
        <v>1993</v>
      </c>
    </row>
    <row r="528" spans="5:5" x14ac:dyDescent="0.3">
      <c r="E528" s="251" t="s">
        <v>2041</v>
      </c>
    </row>
    <row r="529" spans="5:5" x14ac:dyDescent="0.3">
      <c r="E529" s="251" t="s">
        <v>1086</v>
      </c>
    </row>
    <row r="530" spans="5:5" x14ac:dyDescent="0.3">
      <c r="E530" s="251" t="s">
        <v>103</v>
      </c>
    </row>
    <row r="531" spans="5:5" x14ac:dyDescent="0.3">
      <c r="E531" s="251" t="s">
        <v>1087</v>
      </c>
    </row>
    <row r="532" spans="5:5" x14ac:dyDescent="0.3">
      <c r="E532" s="251" t="s">
        <v>1088</v>
      </c>
    </row>
    <row r="533" spans="5:5" x14ac:dyDescent="0.3">
      <c r="E533" s="251" t="s">
        <v>1089</v>
      </c>
    </row>
    <row r="534" spans="5:5" x14ac:dyDescent="0.3">
      <c r="E534" s="251" t="s">
        <v>1090</v>
      </c>
    </row>
    <row r="535" spans="5:5" x14ac:dyDescent="0.3">
      <c r="E535" s="251" t="s">
        <v>1091</v>
      </c>
    </row>
    <row r="536" spans="5:5" x14ac:dyDescent="0.3">
      <c r="E536" s="251" t="s">
        <v>84</v>
      </c>
    </row>
    <row r="537" spans="5:5" x14ac:dyDescent="0.3">
      <c r="E537" s="251" t="s">
        <v>1092</v>
      </c>
    </row>
    <row r="538" spans="5:5" x14ac:dyDescent="0.3">
      <c r="E538" s="251" t="s">
        <v>1093</v>
      </c>
    </row>
    <row r="539" spans="5:5" x14ac:dyDescent="0.3">
      <c r="E539" s="251" t="s">
        <v>1094</v>
      </c>
    </row>
    <row r="540" spans="5:5" x14ac:dyDescent="0.3">
      <c r="E540" s="251" t="s">
        <v>1095</v>
      </c>
    </row>
    <row r="541" spans="5:5" x14ac:dyDescent="0.3">
      <c r="E541" s="251" t="s">
        <v>1096</v>
      </c>
    </row>
    <row r="542" spans="5:5" x14ac:dyDescent="0.3">
      <c r="E542" s="251" t="s">
        <v>1097</v>
      </c>
    </row>
    <row r="543" spans="5:5" x14ac:dyDescent="0.3">
      <c r="E543" s="251" t="s">
        <v>1098</v>
      </c>
    </row>
    <row r="544" spans="5:5" x14ac:dyDescent="0.3">
      <c r="E544" s="251" t="s">
        <v>1099</v>
      </c>
    </row>
    <row r="545" spans="5:5" x14ac:dyDescent="0.3">
      <c r="E545" s="251" t="s">
        <v>1100</v>
      </c>
    </row>
    <row r="546" spans="5:5" x14ac:dyDescent="0.3">
      <c r="E546" s="251" t="s">
        <v>1101</v>
      </c>
    </row>
    <row r="547" spans="5:5" x14ac:dyDescent="0.3">
      <c r="E547" s="251" t="s">
        <v>1102</v>
      </c>
    </row>
    <row r="548" spans="5:5" x14ac:dyDescent="0.3">
      <c r="E548" s="251" t="s">
        <v>1103</v>
      </c>
    </row>
    <row r="549" spans="5:5" x14ac:dyDescent="0.3">
      <c r="E549" s="251" t="s">
        <v>1104</v>
      </c>
    </row>
    <row r="550" spans="5:5" x14ac:dyDescent="0.3">
      <c r="E550" s="251" t="s">
        <v>52</v>
      </c>
    </row>
    <row r="551" spans="5:5" x14ac:dyDescent="0.3">
      <c r="E551" s="251" t="s">
        <v>1105</v>
      </c>
    </row>
    <row r="552" spans="5:5" x14ac:dyDescent="0.3">
      <c r="E552" s="251" t="s">
        <v>1106</v>
      </c>
    </row>
    <row r="553" spans="5:5" x14ac:dyDescent="0.3">
      <c r="E553" s="251" t="s">
        <v>1107</v>
      </c>
    </row>
    <row r="554" spans="5:5" x14ac:dyDescent="0.3">
      <c r="E554" s="251" t="s">
        <v>1108</v>
      </c>
    </row>
    <row r="555" spans="5:5" x14ac:dyDescent="0.3">
      <c r="E555" s="251" t="s">
        <v>1109</v>
      </c>
    </row>
    <row r="556" spans="5:5" x14ac:dyDescent="0.3">
      <c r="E556" s="251" t="s">
        <v>1110</v>
      </c>
    </row>
    <row r="557" spans="5:5" x14ac:dyDescent="0.3">
      <c r="E557" s="251" t="s">
        <v>316</v>
      </c>
    </row>
    <row r="558" spans="5:5" x14ac:dyDescent="0.3">
      <c r="E558" s="251" t="s">
        <v>1111</v>
      </c>
    </row>
    <row r="559" spans="5:5" x14ac:dyDescent="0.3">
      <c r="E559" s="251" t="s">
        <v>1112</v>
      </c>
    </row>
    <row r="560" spans="5:5" x14ac:dyDescent="0.3">
      <c r="E560" s="251" t="s">
        <v>1113</v>
      </c>
    </row>
    <row r="561" spans="5:5" x14ac:dyDescent="0.3">
      <c r="E561" s="251" t="s">
        <v>1114</v>
      </c>
    </row>
    <row r="562" spans="5:5" x14ac:dyDescent="0.3">
      <c r="E562" s="251" t="s">
        <v>1115</v>
      </c>
    </row>
    <row r="563" spans="5:5" x14ac:dyDescent="0.3">
      <c r="E563" s="251" t="s">
        <v>1116</v>
      </c>
    </row>
    <row r="564" spans="5:5" x14ac:dyDescent="0.3">
      <c r="E564" s="251" t="s">
        <v>1117</v>
      </c>
    </row>
    <row r="565" spans="5:5" x14ac:dyDescent="0.3">
      <c r="E565" s="251" t="s">
        <v>358</v>
      </c>
    </row>
    <row r="566" spans="5:5" x14ac:dyDescent="0.3">
      <c r="E566" s="251" t="s">
        <v>1118</v>
      </c>
    </row>
    <row r="567" spans="5:5" x14ac:dyDescent="0.3">
      <c r="E567" s="251" t="s">
        <v>1119</v>
      </c>
    </row>
    <row r="568" spans="5:5" x14ac:dyDescent="0.3">
      <c r="E568" s="251" t="s">
        <v>1120</v>
      </c>
    </row>
    <row r="569" spans="5:5" x14ac:dyDescent="0.3">
      <c r="E569" s="251" t="s">
        <v>1121</v>
      </c>
    </row>
    <row r="570" spans="5:5" x14ac:dyDescent="0.3">
      <c r="E570" s="251" t="s">
        <v>1122</v>
      </c>
    </row>
    <row r="571" spans="5:5" x14ac:dyDescent="0.3">
      <c r="E571" s="251" t="s">
        <v>1123</v>
      </c>
    </row>
    <row r="572" spans="5:5" x14ac:dyDescent="0.3">
      <c r="E572" s="251" t="s">
        <v>1124</v>
      </c>
    </row>
    <row r="573" spans="5:5" x14ac:dyDescent="0.3">
      <c r="E573" s="251" t="s">
        <v>1125</v>
      </c>
    </row>
    <row r="574" spans="5:5" x14ac:dyDescent="0.3">
      <c r="E574" s="251" t="s">
        <v>1126</v>
      </c>
    </row>
    <row r="575" spans="5:5" x14ac:dyDescent="0.3">
      <c r="E575" s="251" t="s">
        <v>1127</v>
      </c>
    </row>
    <row r="576" spans="5:5" x14ac:dyDescent="0.3">
      <c r="E576" s="251" t="s">
        <v>2042</v>
      </c>
    </row>
    <row r="577" spans="5:5" x14ac:dyDescent="0.3">
      <c r="E577" s="251" t="s">
        <v>53</v>
      </c>
    </row>
    <row r="578" spans="5:5" x14ac:dyDescent="0.3">
      <c r="E578" s="251" t="s">
        <v>1128</v>
      </c>
    </row>
    <row r="579" spans="5:5" x14ac:dyDescent="0.3">
      <c r="E579" s="251" t="s">
        <v>1129</v>
      </c>
    </row>
    <row r="580" spans="5:5" x14ac:dyDescent="0.3">
      <c r="E580" s="251" t="s">
        <v>1130</v>
      </c>
    </row>
    <row r="581" spans="5:5" x14ac:dyDescent="0.3">
      <c r="E581" s="251" t="s">
        <v>245</v>
      </c>
    </row>
    <row r="582" spans="5:5" x14ac:dyDescent="0.3">
      <c r="E582" s="251" t="s">
        <v>1131</v>
      </c>
    </row>
    <row r="583" spans="5:5" x14ac:dyDescent="0.3">
      <c r="E583" s="251" t="s">
        <v>282</v>
      </c>
    </row>
    <row r="584" spans="5:5" x14ac:dyDescent="0.3">
      <c r="E584" s="251" t="s">
        <v>1132</v>
      </c>
    </row>
    <row r="585" spans="5:5" x14ac:dyDescent="0.3">
      <c r="E585" s="251" t="s">
        <v>1133</v>
      </c>
    </row>
    <row r="586" spans="5:5" x14ac:dyDescent="0.3">
      <c r="E586" s="251" t="s">
        <v>1134</v>
      </c>
    </row>
    <row r="587" spans="5:5" x14ac:dyDescent="0.3">
      <c r="E587" s="251" t="s">
        <v>1984</v>
      </c>
    </row>
    <row r="588" spans="5:5" x14ac:dyDescent="0.3">
      <c r="E588" s="251" t="s">
        <v>1135</v>
      </c>
    </row>
    <row r="589" spans="5:5" x14ac:dyDescent="0.3">
      <c r="E589" s="251" t="s">
        <v>104</v>
      </c>
    </row>
    <row r="590" spans="5:5" x14ac:dyDescent="0.3">
      <c r="E590" s="251" t="s">
        <v>145</v>
      </c>
    </row>
    <row r="591" spans="5:5" x14ac:dyDescent="0.3">
      <c r="E591" s="251" t="s">
        <v>54</v>
      </c>
    </row>
    <row r="592" spans="5:5" x14ac:dyDescent="0.3">
      <c r="E592" s="251" t="s">
        <v>1136</v>
      </c>
    </row>
    <row r="593" spans="5:5" x14ac:dyDescent="0.3">
      <c r="E593" s="251" t="s">
        <v>1137</v>
      </c>
    </row>
    <row r="594" spans="5:5" x14ac:dyDescent="0.3">
      <c r="E594" s="251" t="s">
        <v>1138</v>
      </c>
    </row>
    <row r="595" spans="5:5" x14ac:dyDescent="0.3">
      <c r="E595" s="251" t="s">
        <v>1139</v>
      </c>
    </row>
    <row r="596" spans="5:5" x14ac:dyDescent="0.3">
      <c r="E596" s="251" t="s">
        <v>1140</v>
      </c>
    </row>
    <row r="597" spans="5:5" x14ac:dyDescent="0.3">
      <c r="E597" s="251" t="s">
        <v>1141</v>
      </c>
    </row>
    <row r="598" spans="5:5" x14ac:dyDescent="0.3">
      <c r="E598" s="251" t="s">
        <v>1142</v>
      </c>
    </row>
    <row r="599" spans="5:5" x14ac:dyDescent="0.3">
      <c r="E599" s="251" t="s">
        <v>199</v>
      </c>
    </row>
    <row r="600" spans="5:5" x14ac:dyDescent="0.3">
      <c r="E600" s="251" t="s">
        <v>1143</v>
      </c>
    </row>
    <row r="601" spans="5:5" x14ac:dyDescent="0.3">
      <c r="E601" s="251" t="s">
        <v>1144</v>
      </c>
    </row>
    <row r="602" spans="5:5" x14ac:dyDescent="0.3">
      <c r="E602" s="251" t="s">
        <v>1145</v>
      </c>
    </row>
    <row r="603" spans="5:5" x14ac:dyDescent="0.3">
      <c r="E603" s="251" t="s">
        <v>1146</v>
      </c>
    </row>
    <row r="604" spans="5:5" x14ac:dyDescent="0.3">
      <c r="E604" s="251" t="s">
        <v>146</v>
      </c>
    </row>
    <row r="605" spans="5:5" x14ac:dyDescent="0.3">
      <c r="E605" s="251" t="s">
        <v>1147</v>
      </c>
    </row>
    <row r="606" spans="5:5" x14ac:dyDescent="0.3">
      <c r="E606" s="251" t="s">
        <v>1148</v>
      </c>
    </row>
    <row r="607" spans="5:5" x14ac:dyDescent="0.3">
      <c r="E607" s="251" t="s">
        <v>1149</v>
      </c>
    </row>
    <row r="608" spans="5:5" x14ac:dyDescent="0.3">
      <c r="E608" s="251" t="s">
        <v>1150</v>
      </c>
    </row>
    <row r="609" spans="5:5" x14ac:dyDescent="0.3">
      <c r="E609" s="251" t="s">
        <v>55</v>
      </c>
    </row>
    <row r="610" spans="5:5" x14ac:dyDescent="0.3">
      <c r="E610" s="251" t="s">
        <v>1151</v>
      </c>
    </row>
    <row r="611" spans="5:5" x14ac:dyDescent="0.3">
      <c r="E611" s="251" t="s">
        <v>105</v>
      </c>
    </row>
    <row r="612" spans="5:5" x14ac:dyDescent="0.3">
      <c r="E612" s="251" t="s">
        <v>1152</v>
      </c>
    </row>
    <row r="613" spans="5:5" x14ac:dyDescent="0.3">
      <c r="E613" s="251" t="s">
        <v>1153</v>
      </c>
    </row>
    <row r="614" spans="5:5" x14ac:dyDescent="0.3">
      <c r="E614" s="251" t="s">
        <v>56</v>
      </c>
    </row>
    <row r="615" spans="5:5" x14ac:dyDescent="0.3">
      <c r="E615" s="251" t="s">
        <v>1154</v>
      </c>
    </row>
    <row r="616" spans="5:5" x14ac:dyDescent="0.3">
      <c r="E616" s="251" t="s">
        <v>247</v>
      </c>
    </row>
    <row r="617" spans="5:5" x14ac:dyDescent="0.3">
      <c r="E617" s="251" t="s">
        <v>1155</v>
      </c>
    </row>
    <row r="618" spans="5:5" x14ac:dyDescent="0.3">
      <c r="E618" s="251" t="s">
        <v>1156</v>
      </c>
    </row>
    <row r="619" spans="5:5" x14ac:dyDescent="0.3">
      <c r="E619" s="251" t="s">
        <v>1157</v>
      </c>
    </row>
    <row r="620" spans="5:5" x14ac:dyDescent="0.3">
      <c r="E620" s="251" t="s">
        <v>248</v>
      </c>
    </row>
    <row r="621" spans="5:5" x14ac:dyDescent="0.3">
      <c r="E621" s="251" t="s">
        <v>1158</v>
      </c>
    </row>
    <row r="622" spans="5:5" x14ac:dyDescent="0.3">
      <c r="E622" s="251" t="s">
        <v>1159</v>
      </c>
    </row>
    <row r="623" spans="5:5" x14ac:dyDescent="0.3">
      <c r="E623" s="251" t="s">
        <v>1160</v>
      </c>
    </row>
    <row r="624" spans="5:5" x14ac:dyDescent="0.3">
      <c r="E624" s="251" t="s">
        <v>2043</v>
      </c>
    </row>
    <row r="625" spans="5:5" x14ac:dyDescent="0.3">
      <c r="E625" s="251" t="s">
        <v>2044</v>
      </c>
    </row>
    <row r="626" spans="5:5" x14ac:dyDescent="0.3">
      <c r="E626" s="251" t="s">
        <v>1890</v>
      </c>
    </row>
    <row r="627" spans="5:5" x14ac:dyDescent="0.3">
      <c r="E627" s="251" t="s">
        <v>283</v>
      </c>
    </row>
    <row r="628" spans="5:5" x14ac:dyDescent="0.3">
      <c r="E628" s="251" t="s">
        <v>1161</v>
      </c>
    </row>
    <row r="629" spans="5:5" x14ac:dyDescent="0.3">
      <c r="E629" s="251" t="s">
        <v>1162</v>
      </c>
    </row>
    <row r="630" spans="5:5" x14ac:dyDescent="0.3">
      <c r="E630" s="251" t="s">
        <v>1163</v>
      </c>
    </row>
    <row r="631" spans="5:5" x14ac:dyDescent="0.3">
      <c r="E631" s="251" t="s">
        <v>1164</v>
      </c>
    </row>
    <row r="632" spans="5:5" x14ac:dyDescent="0.3">
      <c r="E632" s="251" t="s">
        <v>284</v>
      </c>
    </row>
    <row r="633" spans="5:5" x14ac:dyDescent="0.3">
      <c r="E633" s="251" t="s">
        <v>1165</v>
      </c>
    </row>
    <row r="634" spans="5:5" x14ac:dyDescent="0.3">
      <c r="E634" s="251" t="s">
        <v>1166</v>
      </c>
    </row>
    <row r="635" spans="5:5" x14ac:dyDescent="0.3">
      <c r="E635" s="251" t="s">
        <v>1167</v>
      </c>
    </row>
    <row r="636" spans="5:5" x14ac:dyDescent="0.3">
      <c r="E636" s="251" t="s">
        <v>1168</v>
      </c>
    </row>
    <row r="637" spans="5:5" x14ac:dyDescent="0.3">
      <c r="E637" s="251" t="s">
        <v>1169</v>
      </c>
    </row>
    <row r="638" spans="5:5" x14ac:dyDescent="0.3">
      <c r="E638" s="251" t="s">
        <v>1170</v>
      </c>
    </row>
    <row r="639" spans="5:5" x14ac:dyDescent="0.3">
      <c r="E639" s="251" t="s">
        <v>2045</v>
      </c>
    </row>
    <row r="640" spans="5:5" x14ac:dyDescent="0.3">
      <c r="E640" s="251" t="s">
        <v>57</v>
      </c>
    </row>
    <row r="641" spans="5:5" x14ac:dyDescent="0.3">
      <c r="E641" s="251" t="s">
        <v>1171</v>
      </c>
    </row>
    <row r="642" spans="5:5" x14ac:dyDescent="0.3">
      <c r="E642" s="251" t="s">
        <v>1172</v>
      </c>
    </row>
    <row r="643" spans="5:5" x14ac:dyDescent="0.3">
      <c r="E643" s="251" t="s">
        <v>1173</v>
      </c>
    </row>
    <row r="644" spans="5:5" x14ac:dyDescent="0.3">
      <c r="E644" s="251" t="s">
        <v>2046</v>
      </c>
    </row>
    <row r="645" spans="5:5" x14ac:dyDescent="0.3">
      <c r="E645" s="251" t="s">
        <v>107</v>
      </c>
    </row>
    <row r="646" spans="5:5" x14ac:dyDescent="0.3">
      <c r="E646" s="251" t="s">
        <v>1174</v>
      </c>
    </row>
    <row r="647" spans="5:5" x14ac:dyDescent="0.3">
      <c r="E647" s="251" t="s">
        <v>1175</v>
      </c>
    </row>
    <row r="648" spans="5:5" x14ac:dyDescent="0.3">
      <c r="E648" s="251" t="s">
        <v>58</v>
      </c>
    </row>
    <row r="649" spans="5:5" x14ac:dyDescent="0.3">
      <c r="E649" s="251" t="s">
        <v>1176</v>
      </c>
    </row>
    <row r="650" spans="5:5" x14ac:dyDescent="0.3">
      <c r="E650" s="251" t="s">
        <v>1177</v>
      </c>
    </row>
    <row r="651" spans="5:5" x14ac:dyDescent="0.3">
      <c r="E651" s="251" t="s">
        <v>1178</v>
      </c>
    </row>
    <row r="652" spans="5:5" x14ac:dyDescent="0.3">
      <c r="E652" s="251" t="s">
        <v>1179</v>
      </c>
    </row>
    <row r="653" spans="5:5" x14ac:dyDescent="0.3">
      <c r="E653" s="251" t="s">
        <v>60</v>
      </c>
    </row>
    <row r="654" spans="5:5" x14ac:dyDescent="0.3">
      <c r="E654" s="251" t="s">
        <v>1180</v>
      </c>
    </row>
    <row r="655" spans="5:5" x14ac:dyDescent="0.3">
      <c r="E655" s="251" t="s">
        <v>1181</v>
      </c>
    </row>
    <row r="656" spans="5:5" x14ac:dyDescent="0.3">
      <c r="E656" s="251" t="s">
        <v>1182</v>
      </c>
    </row>
    <row r="657" spans="5:5" x14ac:dyDescent="0.3">
      <c r="E657" s="251" t="s">
        <v>2047</v>
      </c>
    </row>
    <row r="658" spans="5:5" x14ac:dyDescent="0.3">
      <c r="E658" s="251" t="s">
        <v>2048</v>
      </c>
    </row>
    <row r="659" spans="5:5" x14ac:dyDescent="0.3">
      <c r="E659" s="251" t="s">
        <v>61</v>
      </c>
    </row>
    <row r="660" spans="5:5" x14ac:dyDescent="0.3">
      <c r="E660" s="251" t="s">
        <v>1183</v>
      </c>
    </row>
    <row r="661" spans="5:5" x14ac:dyDescent="0.3">
      <c r="E661" s="251" t="s">
        <v>1184</v>
      </c>
    </row>
    <row r="662" spans="5:5" x14ac:dyDescent="0.3">
      <c r="E662" s="251" t="s">
        <v>1185</v>
      </c>
    </row>
    <row r="663" spans="5:5" x14ac:dyDescent="0.3">
      <c r="E663" s="251" t="s">
        <v>200</v>
      </c>
    </row>
    <row r="664" spans="5:5" x14ac:dyDescent="0.3">
      <c r="E664" s="251" t="s">
        <v>1186</v>
      </c>
    </row>
    <row r="665" spans="5:5" x14ac:dyDescent="0.3">
      <c r="E665" s="251" t="s">
        <v>2049</v>
      </c>
    </row>
    <row r="666" spans="5:5" x14ac:dyDescent="0.3">
      <c r="E666" s="251" t="s">
        <v>2050</v>
      </c>
    </row>
    <row r="667" spans="5:5" x14ac:dyDescent="0.3">
      <c r="E667" s="251" t="s">
        <v>2051</v>
      </c>
    </row>
    <row r="668" spans="5:5" x14ac:dyDescent="0.3">
      <c r="E668" s="251" t="s">
        <v>2052</v>
      </c>
    </row>
    <row r="669" spans="5:5" x14ac:dyDescent="0.3">
      <c r="E669" s="251" t="s">
        <v>1187</v>
      </c>
    </row>
    <row r="670" spans="5:5" x14ac:dyDescent="0.3">
      <c r="E670" s="251" t="s">
        <v>2053</v>
      </c>
    </row>
    <row r="671" spans="5:5" x14ac:dyDescent="0.3">
      <c r="E671" s="251" t="s">
        <v>2054</v>
      </c>
    </row>
    <row r="672" spans="5:5" x14ac:dyDescent="0.3">
      <c r="E672" s="251" t="s">
        <v>1891</v>
      </c>
    </row>
    <row r="673" spans="5:5" x14ac:dyDescent="0.3">
      <c r="E673" s="251" t="s">
        <v>1188</v>
      </c>
    </row>
    <row r="674" spans="5:5" x14ac:dyDescent="0.3">
      <c r="E674" s="251" t="s">
        <v>1189</v>
      </c>
    </row>
    <row r="675" spans="5:5" x14ac:dyDescent="0.3">
      <c r="E675" s="251" t="s">
        <v>1190</v>
      </c>
    </row>
    <row r="676" spans="5:5" x14ac:dyDescent="0.3">
      <c r="E676" s="251" t="s">
        <v>1191</v>
      </c>
    </row>
    <row r="677" spans="5:5" x14ac:dyDescent="0.3">
      <c r="E677" s="251" t="s">
        <v>169</v>
      </c>
    </row>
    <row r="678" spans="5:5" x14ac:dyDescent="0.3">
      <c r="E678" s="251" t="s">
        <v>1192</v>
      </c>
    </row>
    <row r="679" spans="5:5" x14ac:dyDescent="0.3">
      <c r="E679" s="251" t="s">
        <v>1193</v>
      </c>
    </row>
    <row r="680" spans="5:5" x14ac:dyDescent="0.3">
      <c r="E680" s="251" t="s">
        <v>1194</v>
      </c>
    </row>
    <row r="681" spans="5:5" x14ac:dyDescent="0.3">
      <c r="E681" s="251" t="s">
        <v>1195</v>
      </c>
    </row>
    <row r="682" spans="5:5" x14ac:dyDescent="0.3">
      <c r="E682" s="251" t="s">
        <v>1196</v>
      </c>
    </row>
    <row r="683" spans="5:5" x14ac:dyDescent="0.3">
      <c r="E683" s="251" t="s">
        <v>1197</v>
      </c>
    </row>
    <row r="684" spans="5:5" x14ac:dyDescent="0.3">
      <c r="E684" s="251" t="s">
        <v>2055</v>
      </c>
    </row>
    <row r="685" spans="5:5" x14ac:dyDescent="0.3">
      <c r="E685" s="251" t="s">
        <v>201</v>
      </c>
    </row>
    <row r="686" spans="5:5" x14ac:dyDescent="0.3">
      <c r="E686" s="251" t="s">
        <v>1198</v>
      </c>
    </row>
    <row r="687" spans="5:5" x14ac:dyDescent="0.3">
      <c r="E687" s="251" t="s">
        <v>1199</v>
      </c>
    </row>
    <row r="688" spans="5:5" x14ac:dyDescent="0.3">
      <c r="E688" s="251" t="s">
        <v>2056</v>
      </c>
    </row>
    <row r="689" spans="5:5" x14ac:dyDescent="0.3">
      <c r="E689" s="251" t="s">
        <v>317</v>
      </c>
    </row>
    <row r="690" spans="5:5" x14ac:dyDescent="0.3">
      <c r="E690" s="251" t="s">
        <v>1200</v>
      </c>
    </row>
    <row r="691" spans="5:5" x14ac:dyDescent="0.3">
      <c r="E691" s="251" t="s">
        <v>62</v>
      </c>
    </row>
    <row r="692" spans="5:5" x14ac:dyDescent="0.3">
      <c r="E692" s="251" t="s">
        <v>1201</v>
      </c>
    </row>
    <row r="693" spans="5:5" x14ac:dyDescent="0.3">
      <c r="E693" s="251" t="s">
        <v>318</v>
      </c>
    </row>
    <row r="694" spans="5:5" x14ac:dyDescent="0.3">
      <c r="E694" s="251" t="s">
        <v>1202</v>
      </c>
    </row>
    <row r="695" spans="5:5" x14ac:dyDescent="0.3">
      <c r="E695" s="251" t="s">
        <v>1203</v>
      </c>
    </row>
    <row r="696" spans="5:5" x14ac:dyDescent="0.3">
      <c r="E696" s="251" t="s">
        <v>1204</v>
      </c>
    </row>
    <row r="697" spans="5:5" x14ac:dyDescent="0.3">
      <c r="E697" s="251" t="s">
        <v>202</v>
      </c>
    </row>
    <row r="698" spans="5:5" x14ac:dyDescent="0.3">
      <c r="E698" s="251" t="s">
        <v>1205</v>
      </c>
    </row>
    <row r="699" spans="5:5" x14ac:dyDescent="0.3">
      <c r="E699" s="251" t="s">
        <v>1206</v>
      </c>
    </row>
    <row r="700" spans="5:5" x14ac:dyDescent="0.3">
      <c r="E700" s="251" t="s">
        <v>1207</v>
      </c>
    </row>
    <row r="701" spans="5:5" x14ac:dyDescent="0.3">
      <c r="E701" s="251" t="s">
        <v>1208</v>
      </c>
    </row>
    <row r="702" spans="5:5" x14ac:dyDescent="0.3">
      <c r="E702" s="251" t="s">
        <v>1209</v>
      </c>
    </row>
    <row r="703" spans="5:5" x14ac:dyDescent="0.3">
      <c r="E703" s="251" t="s">
        <v>1210</v>
      </c>
    </row>
    <row r="704" spans="5:5" x14ac:dyDescent="0.3">
      <c r="E704" s="251" t="s">
        <v>1211</v>
      </c>
    </row>
    <row r="705" spans="5:5" x14ac:dyDescent="0.3">
      <c r="E705" s="251" t="s">
        <v>1212</v>
      </c>
    </row>
    <row r="706" spans="5:5" x14ac:dyDescent="0.3">
      <c r="E706" s="251" t="s">
        <v>285</v>
      </c>
    </row>
    <row r="707" spans="5:5" x14ac:dyDescent="0.3">
      <c r="E707" s="251" t="s">
        <v>1213</v>
      </c>
    </row>
    <row r="708" spans="5:5" x14ac:dyDescent="0.3">
      <c r="E708" s="251" t="s">
        <v>1214</v>
      </c>
    </row>
    <row r="709" spans="5:5" x14ac:dyDescent="0.3">
      <c r="E709" s="251" t="s">
        <v>1215</v>
      </c>
    </row>
    <row r="710" spans="5:5" x14ac:dyDescent="0.3">
      <c r="E710" s="251" t="s">
        <v>1216</v>
      </c>
    </row>
    <row r="711" spans="5:5" x14ac:dyDescent="0.3">
      <c r="E711" s="251" t="s">
        <v>1217</v>
      </c>
    </row>
    <row r="712" spans="5:5" x14ac:dyDescent="0.3">
      <c r="E712" s="251" t="s">
        <v>63</v>
      </c>
    </row>
    <row r="713" spans="5:5" x14ac:dyDescent="0.3">
      <c r="E713" s="251" t="s">
        <v>1218</v>
      </c>
    </row>
    <row r="714" spans="5:5" x14ac:dyDescent="0.3">
      <c r="E714" s="251" t="s">
        <v>1219</v>
      </c>
    </row>
    <row r="715" spans="5:5" x14ac:dyDescent="0.3">
      <c r="E715" s="251" t="s">
        <v>1220</v>
      </c>
    </row>
    <row r="716" spans="5:5" x14ac:dyDescent="0.3">
      <c r="E716" s="251" t="s">
        <v>1221</v>
      </c>
    </row>
    <row r="717" spans="5:5" x14ac:dyDescent="0.3">
      <c r="E717" s="251" t="s">
        <v>1222</v>
      </c>
    </row>
    <row r="718" spans="5:5" x14ac:dyDescent="0.3">
      <c r="E718" s="251" t="s">
        <v>319</v>
      </c>
    </row>
    <row r="719" spans="5:5" x14ac:dyDescent="0.3">
      <c r="E719" s="251" t="s">
        <v>1223</v>
      </c>
    </row>
    <row r="720" spans="5:5" x14ac:dyDescent="0.3">
      <c r="E720" s="251" t="s">
        <v>203</v>
      </c>
    </row>
    <row r="721" spans="5:5" x14ac:dyDescent="0.3">
      <c r="E721" s="251" t="s">
        <v>1224</v>
      </c>
    </row>
    <row r="722" spans="5:5" x14ac:dyDescent="0.3">
      <c r="E722" s="251" t="s">
        <v>1225</v>
      </c>
    </row>
    <row r="723" spans="5:5" x14ac:dyDescent="0.3">
      <c r="E723" s="251" t="s">
        <v>1226</v>
      </c>
    </row>
    <row r="724" spans="5:5" x14ac:dyDescent="0.3">
      <c r="E724" s="251" t="s">
        <v>2057</v>
      </c>
    </row>
    <row r="725" spans="5:5" x14ac:dyDescent="0.3">
      <c r="E725" s="251" t="s">
        <v>1227</v>
      </c>
    </row>
    <row r="726" spans="5:5" x14ac:dyDescent="0.3">
      <c r="E726" s="251" t="s">
        <v>1228</v>
      </c>
    </row>
    <row r="727" spans="5:5" x14ac:dyDescent="0.3">
      <c r="E727" s="251" t="s">
        <v>1229</v>
      </c>
    </row>
    <row r="728" spans="5:5" x14ac:dyDescent="0.3">
      <c r="E728" s="251" t="s">
        <v>1230</v>
      </c>
    </row>
    <row r="729" spans="5:5" x14ac:dyDescent="0.3">
      <c r="E729" s="251" t="s">
        <v>1231</v>
      </c>
    </row>
    <row r="730" spans="5:5" x14ac:dyDescent="0.3">
      <c r="E730" s="251" t="s">
        <v>1232</v>
      </c>
    </row>
    <row r="731" spans="5:5" x14ac:dyDescent="0.3">
      <c r="E731" s="251" t="s">
        <v>2058</v>
      </c>
    </row>
    <row r="732" spans="5:5" x14ac:dyDescent="0.3">
      <c r="E732" s="251" t="s">
        <v>1233</v>
      </c>
    </row>
    <row r="733" spans="5:5" x14ac:dyDescent="0.3">
      <c r="E733" s="251" t="s">
        <v>148</v>
      </c>
    </row>
    <row r="734" spans="5:5" x14ac:dyDescent="0.3">
      <c r="E734" s="251" t="s">
        <v>1234</v>
      </c>
    </row>
    <row r="735" spans="5:5" x14ac:dyDescent="0.3">
      <c r="E735" s="251" t="s">
        <v>1235</v>
      </c>
    </row>
    <row r="736" spans="5:5" x14ac:dyDescent="0.3">
      <c r="E736" s="251" t="s">
        <v>1236</v>
      </c>
    </row>
    <row r="737" spans="5:5" x14ac:dyDescent="0.3">
      <c r="E737" s="251" t="s">
        <v>1237</v>
      </c>
    </row>
    <row r="738" spans="5:5" x14ac:dyDescent="0.3">
      <c r="E738" s="251" t="s">
        <v>1238</v>
      </c>
    </row>
    <row r="739" spans="5:5" x14ac:dyDescent="0.3">
      <c r="E739" s="251" t="s">
        <v>1239</v>
      </c>
    </row>
    <row r="740" spans="5:5" x14ac:dyDescent="0.3">
      <c r="E740" s="251" t="s">
        <v>1240</v>
      </c>
    </row>
    <row r="741" spans="5:5" x14ac:dyDescent="0.3">
      <c r="E741" s="251" t="s">
        <v>1241</v>
      </c>
    </row>
    <row r="742" spans="5:5" x14ac:dyDescent="0.3">
      <c r="E742" s="251" t="s">
        <v>1242</v>
      </c>
    </row>
    <row r="743" spans="5:5" x14ac:dyDescent="0.3">
      <c r="E743" s="251" t="s">
        <v>1243</v>
      </c>
    </row>
    <row r="744" spans="5:5" x14ac:dyDescent="0.3">
      <c r="E744" s="251" t="s">
        <v>1244</v>
      </c>
    </row>
    <row r="745" spans="5:5" x14ac:dyDescent="0.3">
      <c r="E745" s="251" t="s">
        <v>108</v>
      </c>
    </row>
    <row r="746" spans="5:5" x14ac:dyDescent="0.3">
      <c r="E746" s="251" t="s">
        <v>1245</v>
      </c>
    </row>
    <row r="747" spans="5:5" x14ac:dyDescent="0.3">
      <c r="E747" s="251" t="s">
        <v>1985</v>
      </c>
    </row>
    <row r="748" spans="5:5" x14ac:dyDescent="0.3">
      <c r="E748" s="251" t="s">
        <v>1246</v>
      </c>
    </row>
    <row r="749" spans="5:5" x14ac:dyDescent="0.3">
      <c r="E749" s="251" t="s">
        <v>1247</v>
      </c>
    </row>
    <row r="750" spans="5:5" x14ac:dyDescent="0.3">
      <c r="E750" s="251" t="s">
        <v>109</v>
      </c>
    </row>
    <row r="751" spans="5:5" x14ac:dyDescent="0.3">
      <c r="E751" s="251" t="s">
        <v>1248</v>
      </c>
    </row>
    <row r="752" spans="5:5" x14ac:dyDescent="0.3">
      <c r="E752" s="251" t="s">
        <v>320</v>
      </c>
    </row>
    <row r="753" spans="5:5" x14ac:dyDescent="0.3">
      <c r="E753" s="251" t="s">
        <v>1249</v>
      </c>
    </row>
    <row r="754" spans="5:5" x14ac:dyDescent="0.3">
      <c r="E754" s="251" t="s">
        <v>1250</v>
      </c>
    </row>
    <row r="755" spans="5:5" x14ac:dyDescent="0.3">
      <c r="E755" s="251" t="s">
        <v>110</v>
      </c>
    </row>
    <row r="756" spans="5:5" x14ac:dyDescent="0.3">
      <c r="E756" s="251" t="s">
        <v>1251</v>
      </c>
    </row>
    <row r="757" spans="5:5" x14ac:dyDescent="0.3">
      <c r="E757" s="251" t="s">
        <v>1252</v>
      </c>
    </row>
    <row r="758" spans="5:5" x14ac:dyDescent="0.3">
      <c r="E758" s="251" t="s">
        <v>1253</v>
      </c>
    </row>
    <row r="759" spans="5:5" x14ac:dyDescent="0.3">
      <c r="E759" s="251" t="s">
        <v>1254</v>
      </c>
    </row>
    <row r="760" spans="5:5" x14ac:dyDescent="0.3">
      <c r="E760" s="251" t="s">
        <v>1892</v>
      </c>
    </row>
    <row r="761" spans="5:5" x14ac:dyDescent="0.3">
      <c r="E761" s="251" t="s">
        <v>149</v>
      </c>
    </row>
    <row r="762" spans="5:5" x14ac:dyDescent="0.3">
      <c r="E762" s="251" t="s">
        <v>1255</v>
      </c>
    </row>
    <row r="763" spans="5:5" x14ac:dyDescent="0.3">
      <c r="E763" s="251" t="s">
        <v>150</v>
      </c>
    </row>
    <row r="764" spans="5:5" x14ac:dyDescent="0.3">
      <c r="E764" s="251" t="s">
        <v>1256</v>
      </c>
    </row>
    <row r="765" spans="5:5" x14ac:dyDescent="0.3">
      <c r="E765" s="251" t="s">
        <v>1257</v>
      </c>
    </row>
    <row r="766" spans="5:5" x14ac:dyDescent="0.3">
      <c r="E766" s="251" t="s">
        <v>1258</v>
      </c>
    </row>
    <row r="767" spans="5:5" x14ac:dyDescent="0.3">
      <c r="E767" s="251" t="s">
        <v>2059</v>
      </c>
    </row>
    <row r="768" spans="5:5" x14ac:dyDescent="0.3">
      <c r="E768" s="251" t="s">
        <v>204</v>
      </c>
    </row>
    <row r="769" spans="5:5" x14ac:dyDescent="0.3">
      <c r="E769" s="251" t="s">
        <v>1259</v>
      </c>
    </row>
    <row r="770" spans="5:5" x14ac:dyDescent="0.3">
      <c r="E770" s="251" t="s">
        <v>1260</v>
      </c>
    </row>
    <row r="771" spans="5:5" x14ac:dyDescent="0.3">
      <c r="E771" s="251" t="s">
        <v>64</v>
      </c>
    </row>
    <row r="772" spans="5:5" x14ac:dyDescent="0.3">
      <c r="E772" s="251" t="s">
        <v>1261</v>
      </c>
    </row>
    <row r="773" spans="5:5" x14ac:dyDescent="0.3">
      <c r="E773" s="251" t="s">
        <v>1262</v>
      </c>
    </row>
    <row r="774" spans="5:5" x14ac:dyDescent="0.3">
      <c r="E774" s="251" t="s">
        <v>1263</v>
      </c>
    </row>
    <row r="775" spans="5:5" x14ac:dyDescent="0.3">
      <c r="E775" s="251" t="s">
        <v>65</v>
      </c>
    </row>
    <row r="776" spans="5:5" x14ac:dyDescent="0.3">
      <c r="E776" s="251" t="s">
        <v>1264</v>
      </c>
    </row>
    <row r="777" spans="5:5" x14ac:dyDescent="0.3">
      <c r="E777" s="251" t="s">
        <v>1265</v>
      </c>
    </row>
    <row r="778" spans="5:5" x14ac:dyDescent="0.3">
      <c r="E778" s="251" t="s">
        <v>1266</v>
      </c>
    </row>
    <row r="779" spans="5:5" x14ac:dyDescent="0.3">
      <c r="E779" s="251" t="s">
        <v>1267</v>
      </c>
    </row>
    <row r="780" spans="5:5" x14ac:dyDescent="0.3">
      <c r="E780" s="251" t="s">
        <v>321</v>
      </c>
    </row>
    <row r="781" spans="5:5" x14ac:dyDescent="0.3">
      <c r="E781" s="251" t="s">
        <v>1268</v>
      </c>
    </row>
    <row r="782" spans="5:5" x14ac:dyDescent="0.3">
      <c r="E782" s="251" t="s">
        <v>1269</v>
      </c>
    </row>
    <row r="783" spans="5:5" x14ac:dyDescent="0.3">
      <c r="E783" s="251" t="s">
        <v>1270</v>
      </c>
    </row>
    <row r="784" spans="5:5" x14ac:dyDescent="0.3">
      <c r="E784" s="251" t="s">
        <v>249</v>
      </c>
    </row>
    <row r="785" spans="5:5" x14ac:dyDescent="0.3">
      <c r="E785" s="251" t="s">
        <v>1271</v>
      </c>
    </row>
    <row r="786" spans="5:5" x14ac:dyDescent="0.3">
      <c r="E786" s="251" t="s">
        <v>1272</v>
      </c>
    </row>
    <row r="787" spans="5:5" x14ac:dyDescent="0.3">
      <c r="E787" s="251" t="s">
        <v>1273</v>
      </c>
    </row>
    <row r="788" spans="5:5" x14ac:dyDescent="0.3">
      <c r="E788" s="251" t="s">
        <v>1274</v>
      </c>
    </row>
    <row r="789" spans="5:5" x14ac:dyDescent="0.3">
      <c r="E789" s="251" t="s">
        <v>1275</v>
      </c>
    </row>
    <row r="790" spans="5:5" x14ac:dyDescent="0.3">
      <c r="E790" s="251" t="s">
        <v>1276</v>
      </c>
    </row>
    <row r="791" spans="5:5" x14ac:dyDescent="0.3">
      <c r="E791" s="251" t="s">
        <v>66</v>
      </c>
    </row>
    <row r="792" spans="5:5" x14ac:dyDescent="0.3">
      <c r="E792" s="251" t="s">
        <v>1277</v>
      </c>
    </row>
    <row r="793" spans="5:5" x14ac:dyDescent="0.3">
      <c r="E793" s="251" t="s">
        <v>1976</v>
      </c>
    </row>
    <row r="794" spans="5:5" x14ac:dyDescent="0.3">
      <c r="E794" s="251" t="s">
        <v>1278</v>
      </c>
    </row>
    <row r="795" spans="5:5" x14ac:dyDescent="0.3">
      <c r="E795" s="251" t="s">
        <v>1279</v>
      </c>
    </row>
    <row r="796" spans="5:5" x14ac:dyDescent="0.3">
      <c r="E796" s="251" t="s">
        <v>1280</v>
      </c>
    </row>
    <row r="797" spans="5:5" x14ac:dyDescent="0.3">
      <c r="E797" s="251" t="s">
        <v>1281</v>
      </c>
    </row>
    <row r="798" spans="5:5" x14ac:dyDescent="0.3">
      <c r="E798" s="251" t="s">
        <v>205</v>
      </c>
    </row>
    <row r="799" spans="5:5" x14ac:dyDescent="0.3">
      <c r="E799" s="251" t="s">
        <v>1282</v>
      </c>
    </row>
    <row r="800" spans="5:5" x14ac:dyDescent="0.3">
      <c r="E800" s="251" t="s">
        <v>1283</v>
      </c>
    </row>
    <row r="801" spans="5:5" x14ac:dyDescent="0.3">
      <c r="E801" s="251" t="s">
        <v>1284</v>
      </c>
    </row>
    <row r="802" spans="5:5" x14ac:dyDescent="0.3">
      <c r="E802" s="251" t="s">
        <v>1285</v>
      </c>
    </row>
    <row r="803" spans="5:5" x14ac:dyDescent="0.3">
      <c r="E803" s="251" t="s">
        <v>1286</v>
      </c>
    </row>
    <row r="804" spans="5:5" x14ac:dyDescent="0.3">
      <c r="E804" s="251" t="s">
        <v>1287</v>
      </c>
    </row>
    <row r="805" spans="5:5" x14ac:dyDescent="0.3">
      <c r="E805" s="251" t="s">
        <v>1288</v>
      </c>
    </row>
    <row r="806" spans="5:5" x14ac:dyDescent="0.3">
      <c r="E806" s="251" t="s">
        <v>1289</v>
      </c>
    </row>
    <row r="807" spans="5:5" x14ac:dyDescent="0.3">
      <c r="E807" s="251" t="s">
        <v>1290</v>
      </c>
    </row>
    <row r="808" spans="5:5" x14ac:dyDescent="0.3">
      <c r="E808" s="251" t="s">
        <v>1291</v>
      </c>
    </row>
    <row r="809" spans="5:5" x14ac:dyDescent="0.3">
      <c r="E809" s="251" t="s">
        <v>1292</v>
      </c>
    </row>
    <row r="810" spans="5:5" x14ac:dyDescent="0.3">
      <c r="E810" s="251" t="s">
        <v>1293</v>
      </c>
    </row>
    <row r="811" spans="5:5" x14ac:dyDescent="0.3">
      <c r="E811" s="251" t="s">
        <v>2060</v>
      </c>
    </row>
    <row r="812" spans="5:5" x14ac:dyDescent="0.3">
      <c r="E812" s="251" t="s">
        <v>1294</v>
      </c>
    </row>
    <row r="813" spans="5:5" x14ac:dyDescent="0.3">
      <c r="E813" s="251" t="s">
        <v>1295</v>
      </c>
    </row>
    <row r="814" spans="5:5" x14ac:dyDescent="0.3">
      <c r="E814" s="251" t="s">
        <v>1296</v>
      </c>
    </row>
    <row r="815" spans="5:5" x14ac:dyDescent="0.3">
      <c r="E815" s="251" t="s">
        <v>1297</v>
      </c>
    </row>
    <row r="816" spans="5:5" x14ac:dyDescent="0.3">
      <c r="E816" s="251" t="s">
        <v>151</v>
      </c>
    </row>
    <row r="817" spans="5:5" x14ac:dyDescent="0.3">
      <c r="E817" s="251" t="s">
        <v>1298</v>
      </c>
    </row>
    <row r="818" spans="5:5" x14ac:dyDescent="0.3">
      <c r="E818" s="251" t="s">
        <v>1299</v>
      </c>
    </row>
    <row r="819" spans="5:5" x14ac:dyDescent="0.3">
      <c r="E819" s="251" t="s">
        <v>1300</v>
      </c>
    </row>
    <row r="820" spans="5:5" x14ac:dyDescent="0.3">
      <c r="E820" s="251" t="s">
        <v>1301</v>
      </c>
    </row>
    <row r="821" spans="5:5" x14ac:dyDescent="0.3">
      <c r="E821" s="251" t="s">
        <v>324</v>
      </c>
    </row>
    <row r="822" spans="5:5" x14ac:dyDescent="0.3">
      <c r="E822" s="251" t="s">
        <v>1302</v>
      </c>
    </row>
    <row r="823" spans="5:5" x14ac:dyDescent="0.3">
      <c r="E823" s="251" t="s">
        <v>2061</v>
      </c>
    </row>
    <row r="824" spans="5:5" x14ac:dyDescent="0.3">
      <c r="E824" s="251" t="s">
        <v>250</v>
      </c>
    </row>
    <row r="825" spans="5:5" x14ac:dyDescent="0.3">
      <c r="E825" s="251" t="s">
        <v>1303</v>
      </c>
    </row>
    <row r="826" spans="5:5" x14ac:dyDescent="0.3">
      <c r="E826" s="251" t="s">
        <v>1304</v>
      </c>
    </row>
    <row r="827" spans="5:5" x14ac:dyDescent="0.3">
      <c r="E827" s="251" t="s">
        <v>1305</v>
      </c>
    </row>
    <row r="828" spans="5:5" x14ac:dyDescent="0.3">
      <c r="E828" s="251" t="s">
        <v>2062</v>
      </c>
    </row>
    <row r="829" spans="5:5" x14ac:dyDescent="0.3">
      <c r="E829" s="251" t="s">
        <v>1306</v>
      </c>
    </row>
    <row r="830" spans="5:5" x14ac:dyDescent="0.3">
      <c r="E830" s="251" t="s">
        <v>1307</v>
      </c>
    </row>
    <row r="831" spans="5:5" x14ac:dyDescent="0.3">
      <c r="E831" s="251" t="s">
        <v>1308</v>
      </c>
    </row>
    <row r="832" spans="5:5" x14ac:dyDescent="0.3">
      <c r="E832" s="251" t="s">
        <v>1309</v>
      </c>
    </row>
    <row r="833" spans="5:5" x14ac:dyDescent="0.3">
      <c r="E833" s="251" t="s">
        <v>68</v>
      </c>
    </row>
    <row r="834" spans="5:5" x14ac:dyDescent="0.3">
      <c r="E834" s="251" t="s">
        <v>1310</v>
      </c>
    </row>
    <row r="835" spans="5:5" x14ac:dyDescent="0.3">
      <c r="E835" s="251" t="s">
        <v>1311</v>
      </c>
    </row>
    <row r="836" spans="5:5" x14ac:dyDescent="0.3">
      <c r="E836" s="251" t="s">
        <v>112</v>
      </c>
    </row>
    <row r="837" spans="5:5" x14ac:dyDescent="0.3">
      <c r="E837" s="251" t="s">
        <v>1312</v>
      </c>
    </row>
    <row r="838" spans="5:5" x14ac:dyDescent="0.3">
      <c r="E838" s="251" t="s">
        <v>1313</v>
      </c>
    </row>
    <row r="839" spans="5:5" x14ac:dyDescent="0.3">
      <c r="E839" s="251" t="s">
        <v>1314</v>
      </c>
    </row>
    <row r="840" spans="5:5" x14ac:dyDescent="0.3">
      <c r="E840" s="251" t="s">
        <v>1315</v>
      </c>
    </row>
    <row r="841" spans="5:5" x14ac:dyDescent="0.3">
      <c r="E841" s="251" t="s">
        <v>1316</v>
      </c>
    </row>
    <row r="842" spans="5:5" x14ac:dyDescent="0.3">
      <c r="E842" s="251" t="s">
        <v>69</v>
      </c>
    </row>
    <row r="843" spans="5:5" x14ac:dyDescent="0.3">
      <c r="E843" s="251" t="s">
        <v>1317</v>
      </c>
    </row>
    <row r="844" spans="5:5" x14ac:dyDescent="0.3">
      <c r="E844" s="251" t="s">
        <v>1318</v>
      </c>
    </row>
    <row r="845" spans="5:5" x14ac:dyDescent="0.3">
      <c r="E845" s="251" t="s">
        <v>208</v>
      </c>
    </row>
    <row r="846" spans="5:5" x14ac:dyDescent="0.3">
      <c r="E846" s="251" t="s">
        <v>1319</v>
      </c>
    </row>
    <row r="847" spans="5:5" x14ac:dyDescent="0.3">
      <c r="E847" s="251" t="s">
        <v>1320</v>
      </c>
    </row>
    <row r="848" spans="5:5" x14ac:dyDescent="0.3">
      <c r="E848" s="251" t="s">
        <v>1321</v>
      </c>
    </row>
    <row r="849" spans="5:5" x14ac:dyDescent="0.3">
      <c r="E849" s="251" t="s">
        <v>1322</v>
      </c>
    </row>
    <row r="850" spans="5:5" x14ac:dyDescent="0.3">
      <c r="E850" s="251" t="s">
        <v>1893</v>
      </c>
    </row>
    <row r="851" spans="5:5" x14ac:dyDescent="0.3">
      <c r="E851" s="251" t="s">
        <v>1323</v>
      </c>
    </row>
    <row r="852" spans="5:5" x14ac:dyDescent="0.3">
      <c r="E852" s="251" t="s">
        <v>1894</v>
      </c>
    </row>
    <row r="853" spans="5:5" x14ac:dyDescent="0.3">
      <c r="E853" s="251" t="s">
        <v>326</v>
      </c>
    </row>
    <row r="854" spans="5:5" x14ac:dyDescent="0.3">
      <c r="E854" s="251" t="s">
        <v>1324</v>
      </c>
    </row>
    <row r="855" spans="5:5" x14ac:dyDescent="0.3">
      <c r="E855" s="251" t="s">
        <v>1325</v>
      </c>
    </row>
    <row r="856" spans="5:5" x14ac:dyDescent="0.3">
      <c r="E856" s="251" t="s">
        <v>1326</v>
      </c>
    </row>
    <row r="857" spans="5:5" x14ac:dyDescent="0.3">
      <c r="E857" s="251" t="s">
        <v>1327</v>
      </c>
    </row>
    <row r="858" spans="5:5" x14ac:dyDescent="0.3">
      <c r="E858" s="251" t="s">
        <v>327</v>
      </c>
    </row>
    <row r="859" spans="5:5" x14ac:dyDescent="0.3">
      <c r="E859" s="251" t="s">
        <v>1328</v>
      </c>
    </row>
    <row r="860" spans="5:5" x14ac:dyDescent="0.3">
      <c r="E860" s="251" t="s">
        <v>1329</v>
      </c>
    </row>
    <row r="861" spans="5:5" x14ac:dyDescent="0.3">
      <c r="E861" s="251" t="s">
        <v>113</v>
      </c>
    </row>
    <row r="862" spans="5:5" x14ac:dyDescent="0.3">
      <c r="E862" s="251" t="s">
        <v>1330</v>
      </c>
    </row>
    <row r="863" spans="5:5" x14ac:dyDescent="0.3">
      <c r="E863" s="251" t="s">
        <v>2063</v>
      </c>
    </row>
    <row r="864" spans="5:5" x14ac:dyDescent="0.3">
      <c r="E864" s="251" t="s">
        <v>1331</v>
      </c>
    </row>
    <row r="865" spans="5:5" x14ac:dyDescent="0.3">
      <c r="E865" s="251" t="s">
        <v>1986</v>
      </c>
    </row>
    <row r="866" spans="5:5" x14ac:dyDescent="0.3">
      <c r="E866" s="251" t="s">
        <v>1994</v>
      </c>
    </row>
    <row r="867" spans="5:5" x14ac:dyDescent="0.3">
      <c r="E867" s="251" t="s">
        <v>1332</v>
      </c>
    </row>
    <row r="868" spans="5:5" x14ac:dyDescent="0.3">
      <c r="E868" s="251" t="s">
        <v>1333</v>
      </c>
    </row>
    <row r="869" spans="5:5" x14ac:dyDescent="0.3">
      <c r="E869" s="251" t="s">
        <v>1334</v>
      </c>
    </row>
    <row r="870" spans="5:5" x14ac:dyDescent="0.3">
      <c r="E870" s="251" t="s">
        <v>1995</v>
      </c>
    </row>
    <row r="871" spans="5:5" x14ac:dyDescent="0.3">
      <c r="E871" s="251" t="s">
        <v>1335</v>
      </c>
    </row>
    <row r="872" spans="5:5" x14ac:dyDescent="0.3">
      <c r="E872" s="251" t="s">
        <v>1336</v>
      </c>
    </row>
    <row r="873" spans="5:5" x14ac:dyDescent="0.3">
      <c r="E873" s="251" t="s">
        <v>1337</v>
      </c>
    </row>
    <row r="874" spans="5:5" x14ac:dyDescent="0.3">
      <c r="E874" s="251" t="s">
        <v>1338</v>
      </c>
    </row>
    <row r="875" spans="5:5" x14ac:dyDescent="0.3">
      <c r="E875" s="251" t="s">
        <v>1339</v>
      </c>
    </row>
    <row r="876" spans="5:5" x14ac:dyDescent="0.3">
      <c r="E876" s="251" t="s">
        <v>1340</v>
      </c>
    </row>
    <row r="877" spans="5:5" x14ac:dyDescent="0.3">
      <c r="E877" s="251" t="s">
        <v>1341</v>
      </c>
    </row>
    <row r="878" spans="5:5" x14ac:dyDescent="0.3">
      <c r="E878" s="251" t="s">
        <v>1342</v>
      </c>
    </row>
    <row r="879" spans="5:5" x14ac:dyDescent="0.3">
      <c r="E879" s="251" t="s">
        <v>1343</v>
      </c>
    </row>
    <row r="880" spans="5:5" x14ac:dyDescent="0.3">
      <c r="E880" s="251" t="s">
        <v>1344</v>
      </c>
    </row>
    <row r="881" spans="5:5" x14ac:dyDescent="0.3">
      <c r="E881" s="251" t="s">
        <v>1345</v>
      </c>
    </row>
    <row r="882" spans="5:5" x14ac:dyDescent="0.3">
      <c r="E882" s="251" t="s">
        <v>1346</v>
      </c>
    </row>
    <row r="883" spans="5:5" x14ac:dyDescent="0.3">
      <c r="E883" s="251" t="s">
        <v>1347</v>
      </c>
    </row>
    <row r="884" spans="5:5" x14ac:dyDescent="0.3">
      <c r="E884" s="251" t="s">
        <v>1348</v>
      </c>
    </row>
    <row r="885" spans="5:5" x14ac:dyDescent="0.3">
      <c r="E885" s="251" t="s">
        <v>1349</v>
      </c>
    </row>
    <row r="886" spans="5:5" x14ac:dyDescent="0.3">
      <c r="E886" s="251" t="s">
        <v>1350</v>
      </c>
    </row>
    <row r="887" spans="5:5" x14ac:dyDescent="0.3">
      <c r="E887" s="251" t="s">
        <v>1351</v>
      </c>
    </row>
    <row r="888" spans="5:5" x14ac:dyDescent="0.3">
      <c r="E888" s="251" t="s">
        <v>1352</v>
      </c>
    </row>
    <row r="889" spans="5:5" x14ac:dyDescent="0.3">
      <c r="E889" s="251" t="s">
        <v>1353</v>
      </c>
    </row>
    <row r="890" spans="5:5" x14ac:dyDescent="0.3">
      <c r="E890" s="251" t="s">
        <v>1354</v>
      </c>
    </row>
    <row r="891" spans="5:5" x14ac:dyDescent="0.3">
      <c r="E891" s="251" t="s">
        <v>1355</v>
      </c>
    </row>
    <row r="892" spans="5:5" x14ac:dyDescent="0.3">
      <c r="E892" s="251" t="s">
        <v>1356</v>
      </c>
    </row>
    <row r="893" spans="5:5" x14ac:dyDescent="0.3">
      <c r="E893" s="251" t="s">
        <v>1357</v>
      </c>
    </row>
    <row r="894" spans="5:5" x14ac:dyDescent="0.3">
      <c r="E894" s="251" t="s">
        <v>1358</v>
      </c>
    </row>
    <row r="895" spans="5:5" x14ac:dyDescent="0.3">
      <c r="E895" s="251" t="s">
        <v>2064</v>
      </c>
    </row>
    <row r="896" spans="5:5" x14ac:dyDescent="0.3">
      <c r="E896" s="251" t="s">
        <v>1895</v>
      </c>
    </row>
    <row r="897" spans="5:5" x14ac:dyDescent="0.3">
      <c r="E897" s="251" t="s">
        <v>1896</v>
      </c>
    </row>
    <row r="898" spans="5:5" x14ac:dyDescent="0.3">
      <c r="E898" s="251" t="s">
        <v>209</v>
      </c>
    </row>
    <row r="899" spans="5:5" x14ac:dyDescent="0.3">
      <c r="E899" s="251" t="s">
        <v>1359</v>
      </c>
    </row>
    <row r="900" spans="5:5" x14ac:dyDescent="0.3">
      <c r="E900" s="251" t="s">
        <v>1360</v>
      </c>
    </row>
    <row r="901" spans="5:5" x14ac:dyDescent="0.3">
      <c r="E901" s="251" t="s">
        <v>1361</v>
      </c>
    </row>
    <row r="902" spans="5:5" x14ac:dyDescent="0.3">
      <c r="E902" s="251" t="s">
        <v>286</v>
      </c>
    </row>
    <row r="903" spans="5:5" x14ac:dyDescent="0.3">
      <c r="E903" s="251" t="s">
        <v>1362</v>
      </c>
    </row>
    <row r="904" spans="5:5" x14ac:dyDescent="0.3">
      <c r="E904" s="251" t="s">
        <v>232</v>
      </c>
    </row>
    <row r="905" spans="5:5" x14ac:dyDescent="0.3">
      <c r="E905" s="251" t="s">
        <v>1363</v>
      </c>
    </row>
    <row r="906" spans="5:5" x14ac:dyDescent="0.3">
      <c r="E906" s="251" t="s">
        <v>1364</v>
      </c>
    </row>
    <row r="907" spans="5:5" x14ac:dyDescent="0.3">
      <c r="E907" s="251" t="s">
        <v>1365</v>
      </c>
    </row>
    <row r="908" spans="5:5" x14ac:dyDescent="0.3">
      <c r="E908" s="251" t="s">
        <v>1366</v>
      </c>
    </row>
    <row r="909" spans="5:5" x14ac:dyDescent="0.3">
      <c r="E909" s="251" t="s">
        <v>1367</v>
      </c>
    </row>
    <row r="910" spans="5:5" x14ac:dyDescent="0.3">
      <c r="E910" s="251" t="s">
        <v>115</v>
      </c>
    </row>
    <row r="911" spans="5:5" x14ac:dyDescent="0.3">
      <c r="E911" s="251" t="s">
        <v>1368</v>
      </c>
    </row>
    <row r="912" spans="5:5" x14ac:dyDescent="0.3">
      <c r="E912" s="251" t="s">
        <v>1369</v>
      </c>
    </row>
    <row r="913" spans="5:5" x14ac:dyDescent="0.3">
      <c r="E913" s="251" t="s">
        <v>1370</v>
      </c>
    </row>
    <row r="914" spans="5:5" x14ac:dyDescent="0.3">
      <c r="E914" s="251" t="s">
        <v>1371</v>
      </c>
    </row>
    <row r="915" spans="5:5" x14ac:dyDescent="0.3">
      <c r="E915" s="251" t="s">
        <v>1372</v>
      </c>
    </row>
    <row r="916" spans="5:5" x14ac:dyDescent="0.3">
      <c r="E916" s="251" t="s">
        <v>1373</v>
      </c>
    </row>
    <row r="917" spans="5:5" x14ac:dyDescent="0.3">
      <c r="E917" s="251" t="s">
        <v>2065</v>
      </c>
    </row>
    <row r="918" spans="5:5" x14ac:dyDescent="0.3">
      <c r="E918" s="251" t="s">
        <v>2066</v>
      </c>
    </row>
    <row r="919" spans="5:5" x14ac:dyDescent="0.3">
      <c r="E919" s="251" t="s">
        <v>70</v>
      </c>
    </row>
    <row r="920" spans="5:5" x14ac:dyDescent="0.3">
      <c r="E920" s="251" t="s">
        <v>1374</v>
      </c>
    </row>
    <row r="921" spans="5:5" x14ac:dyDescent="0.3">
      <c r="E921" s="251" t="s">
        <v>1375</v>
      </c>
    </row>
    <row r="922" spans="5:5" x14ac:dyDescent="0.3">
      <c r="E922" s="251" t="s">
        <v>1376</v>
      </c>
    </row>
    <row r="923" spans="5:5" x14ac:dyDescent="0.3">
      <c r="E923" s="251" t="s">
        <v>1377</v>
      </c>
    </row>
    <row r="924" spans="5:5" x14ac:dyDescent="0.3">
      <c r="E924" s="251" t="s">
        <v>1378</v>
      </c>
    </row>
    <row r="925" spans="5:5" x14ac:dyDescent="0.3">
      <c r="E925" s="251" t="s">
        <v>1379</v>
      </c>
    </row>
    <row r="926" spans="5:5" x14ac:dyDescent="0.3">
      <c r="E926" s="251" t="s">
        <v>1380</v>
      </c>
    </row>
    <row r="927" spans="5:5" x14ac:dyDescent="0.3">
      <c r="E927" s="251" t="s">
        <v>1381</v>
      </c>
    </row>
    <row r="928" spans="5:5" x14ac:dyDescent="0.3">
      <c r="E928" s="251" t="s">
        <v>152</v>
      </c>
    </row>
    <row r="929" spans="5:5" x14ac:dyDescent="0.3">
      <c r="E929" s="251" t="s">
        <v>1382</v>
      </c>
    </row>
    <row r="930" spans="5:5" x14ac:dyDescent="0.3">
      <c r="E930" s="251" t="s">
        <v>1383</v>
      </c>
    </row>
    <row r="931" spans="5:5" x14ac:dyDescent="0.3">
      <c r="E931" s="251" t="s">
        <v>1384</v>
      </c>
    </row>
    <row r="932" spans="5:5" x14ac:dyDescent="0.3">
      <c r="E932" s="251" t="s">
        <v>1385</v>
      </c>
    </row>
    <row r="933" spans="5:5" x14ac:dyDescent="0.3">
      <c r="E933" s="251" t="s">
        <v>1386</v>
      </c>
    </row>
    <row r="934" spans="5:5" x14ac:dyDescent="0.3">
      <c r="E934" s="251" t="s">
        <v>297</v>
      </c>
    </row>
    <row r="935" spans="5:5" x14ac:dyDescent="0.3">
      <c r="E935" s="251" t="s">
        <v>1387</v>
      </c>
    </row>
    <row r="936" spans="5:5" x14ac:dyDescent="0.3">
      <c r="E936" s="251" t="s">
        <v>1388</v>
      </c>
    </row>
    <row r="937" spans="5:5" x14ac:dyDescent="0.3">
      <c r="E937" s="251" t="s">
        <v>1389</v>
      </c>
    </row>
    <row r="938" spans="5:5" x14ac:dyDescent="0.3">
      <c r="E938" s="251" t="s">
        <v>1390</v>
      </c>
    </row>
    <row r="939" spans="5:5" x14ac:dyDescent="0.3">
      <c r="E939" s="251" t="s">
        <v>1391</v>
      </c>
    </row>
    <row r="940" spans="5:5" x14ac:dyDescent="0.3">
      <c r="E940" s="251" t="s">
        <v>1392</v>
      </c>
    </row>
    <row r="941" spans="5:5" x14ac:dyDescent="0.3">
      <c r="E941" s="251" t="s">
        <v>1393</v>
      </c>
    </row>
    <row r="942" spans="5:5" x14ac:dyDescent="0.3">
      <c r="E942" s="251" t="s">
        <v>2067</v>
      </c>
    </row>
    <row r="943" spans="5:5" x14ac:dyDescent="0.3">
      <c r="E943" s="251" t="s">
        <v>116</v>
      </c>
    </row>
    <row r="944" spans="5:5" x14ac:dyDescent="0.3">
      <c r="E944" s="251" t="s">
        <v>1394</v>
      </c>
    </row>
    <row r="945" spans="5:5" x14ac:dyDescent="0.3">
      <c r="E945" s="251" t="s">
        <v>1395</v>
      </c>
    </row>
    <row r="946" spans="5:5" x14ac:dyDescent="0.3">
      <c r="E946" s="251" t="s">
        <v>1396</v>
      </c>
    </row>
    <row r="947" spans="5:5" x14ac:dyDescent="0.3">
      <c r="E947" s="251" t="s">
        <v>328</v>
      </c>
    </row>
    <row r="948" spans="5:5" x14ac:dyDescent="0.3">
      <c r="E948" s="251" t="s">
        <v>1397</v>
      </c>
    </row>
    <row r="949" spans="5:5" x14ac:dyDescent="0.3">
      <c r="E949" s="251" t="s">
        <v>1398</v>
      </c>
    </row>
    <row r="950" spans="5:5" x14ac:dyDescent="0.3">
      <c r="E950" s="251" t="s">
        <v>1399</v>
      </c>
    </row>
    <row r="951" spans="5:5" x14ac:dyDescent="0.3">
      <c r="E951" s="251" t="s">
        <v>1400</v>
      </c>
    </row>
    <row r="952" spans="5:5" x14ac:dyDescent="0.3">
      <c r="E952" s="251" t="s">
        <v>1401</v>
      </c>
    </row>
    <row r="953" spans="5:5" x14ac:dyDescent="0.3">
      <c r="E953" s="251" t="s">
        <v>210</v>
      </c>
    </row>
    <row r="954" spans="5:5" x14ac:dyDescent="0.3">
      <c r="E954" s="251" t="s">
        <v>1402</v>
      </c>
    </row>
    <row r="955" spans="5:5" x14ac:dyDescent="0.3">
      <c r="E955" s="251" t="s">
        <v>71</v>
      </c>
    </row>
    <row r="956" spans="5:5" x14ac:dyDescent="0.3">
      <c r="E956" s="251" t="s">
        <v>1403</v>
      </c>
    </row>
    <row r="957" spans="5:5" x14ac:dyDescent="0.3">
      <c r="E957" s="251" t="s">
        <v>1404</v>
      </c>
    </row>
    <row r="958" spans="5:5" x14ac:dyDescent="0.3">
      <c r="E958" s="251" t="s">
        <v>1405</v>
      </c>
    </row>
    <row r="959" spans="5:5" x14ac:dyDescent="0.3">
      <c r="E959" s="251" t="s">
        <v>1406</v>
      </c>
    </row>
    <row r="960" spans="5:5" x14ac:dyDescent="0.3">
      <c r="E960" s="251" t="s">
        <v>1407</v>
      </c>
    </row>
    <row r="961" spans="5:5" x14ac:dyDescent="0.3">
      <c r="E961" s="251" t="s">
        <v>1408</v>
      </c>
    </row>
    <row r="962" spans="5:5" x14ac:dyDescent="0.3">
      <c r="E962" s="251" t="s">
        <v>1409</v>
      </c>
    </row>
    <row r="963" spans="5:5" x14ac:dyDescent="0.3">
      <c r="E963" s="251" t="s">
        <v>1410</v>
      </c>
    </row>
    <row r="964" spans="5:5" x14ac:dyDescent="0.3">
      <c r="E964" s="251" t="s">
        <v>288</v>
      </c>
    </row>
    <row r="965" spans="5:5" x14ac:dyDescent="0.3">
      <c r="E965" s="251" t="s">
        <v>1411</v>
      </c>
    </row>
    <row r="966" spans="5:5" x14ac:dyDescent="0.3">
      <c r="E966" s="251" t="s">
        <v>1412</v>
      </c>
    </row>
    <row r="967" spans="5:5" x14ac:dyDescent="0.3">
      <c r="E967" s="251" t="s">
        <v>1413</v>
      </c>
    </row>
    <row r="968" spans="5:5" x14ac:dyDescent="0.3">
      <c r="E968" s="251" t="s">
        <v>1414</v>
      </c>
    </row>
    <row r="969" spans="5:5" x14ac:dyDescent="0.3">
      <c r="E969" s="251" t="s">
        <v>1415</v>
      </c>
    </row>
    <row r="970" spans="5:5" x14ac:dyDescent="0.3">
      <c r="E970" s="251" t="s">
        <v>117</v>
      </c>
    </row>
    <row r="971" spans="5:5" x14ac:dyDescent="0.3">
      <c r="E971" s="251" t="s">
        <v>1416</v>
      </c>
    </row>
    <row r="972" spans="5:5" x14ac:dyDescent="0.3">
      <c r="E972" s="251" t="s">
        <v>1417</v>
      </c>
    </row>
    <row r="973" spans="5:5" x14ac:dyDescent="0.3">
      <c r="E973" s="251" t="s">
        <v>1418</v>
      </c>
    </row>
    <row r="974" spans="5:5" x14ac:dyDescent="0.3">
      <c r="E974" s="251" t="s">
        <v>1419</v>
      </c>
    </row>
    <row r="975" spans="5:5" x14ac:dyDescent="0.3">
      <c r="E975" s="251" t="s">
        <v>1420</v>
      </c>
    </row>
    <row r="976" spans="5:5" x14ac:dyDescent="0.3">
      <c r="E976" s="251" t="s">
        <v>1421</v>
      </c>
    </row>
    <row r="977" spans="5:5" x14ac:dyDescent="0.3">
      <c r="E977" s="251" t="s">
        <v>1422</v>
      </c>
    </row>
    <row r="978" spans="5:5" x14ac:dyDescent="0.3">
      <c r="E978" s="251" t="s">
        <v>153</v>
      </c>
    </row>
    <row r="979" spans="5:5" x14ac:dyDescent="0.3">
      <c r="E979" s="251" t="s">
        <v>1423</v>
      </c>
    </row>
    <row r="980" spans="5:5" x14ac:dyDescent="0.3">
      <c r="E980" s="251" t="s">
        <v>1424</v>
      </c>
    </row>
    <row r="981" spans="5:5" x14ac:dyDescent="0.3">
      <c r="E981" s="251" t="s">
        <v>1425</v>
      </c>
    </row>
    <row r="982" spans="5:5" x14ac:dyDescent="0.3">
      <c r="E982" s="251" t="s">
        <v>1426</v>
      </c>
    </row>
    <row r="983" spans="5:5" x14ac:dyDescent="0.3">
      <c r="E983" s="251" t="s">
        <v>1427</v>
      </c>
    </row>
    <row r="984" spans="5:5" x14ac:dyDescent="0.3">
      <c r="E984" s="251" t="s">
        <v>1428</v>
      </c>
    </row>
    <row r="985" spans="5:5" x14ac:dyDescent="0.3">
      <c r="E985" s="251" t="s">
        <v>253</v>
      </c>
    </row>
    <row r="986" spans="5:5" x14ac:dyDescent="0.3">
      <c r="E986" s="251" t="s">
        <v>1429</v>
      </c>
    </row>
    <row r="987" spans="5:5" x14ac:dyDescent="0.3">
      <c r="E987" s="251" t="s">
        <v>1430</v>
      </c>
    </row>
    <row r="988" spans="5:5" x14ac:dyDescent="0.3">
      <c r="E988" s="251" t="s">
        <v>1431</v>
      </c>
    </row>
    <row r="989" spans="5:5" x14ac:dyDescent="0.3">
      <c r="E989" s="251" t="s">
        <v>1432</v>
      </c>
    </row>
    <row r="990" spans="5:5" x14ac:dyDescent="0.3">
      <c r="E990" s="251" t="s">
        <v>1433</v>
      </c>
    </row>
    <row r="991" spans="5:5" x14ac:dyDescent="0.3">
      <c r="E991" s="251" t="s">
        <v>2068</v>
      </c>
    </row>
    <row r="992" spans="5:5" x14ac:dyDescent="0.3">
      <c r="E992" s="251" t="s">
        <v>118</v>
      </c>
    </row>
    <row r="993" spans="5:5" x14ac:dyDescent="0.3">
      <c r="E993" s="251" t="s">
        <v>1434</v>
      </c>
    </row>
    <row r="994" spans="5:5" x14ac:dyDescent="0.3">
      <c r="E994" s="251" t="s">
        <v>1435</v>
      </c>
    </row>
    <row r="995" spans="5:5" x14ac:dyDescent="0.3">
      <c r="E995" s="251" t="s">
        <v>1436</v>
      </c>
    </row>
    <row r="996" spans="5:5" x14ac:dyDescent="0.3">
      <c r="E996" s="251" t="s">
        <v>1437</v>
      </c>
    </row>
    <row r="997" spans="5:5" x14ac:dyDescent="0.3">
      <c r="E997" s="251" t="s">
        <v>1438</v>
      </c>
    </row>
    <row r="998" spans="5:5" x14ac:dyDescent="0.3">
      <c r="E998" s="251" t="s">
        <v>1439</v>
      </c>
    </row>
    <row r="999" spans="5:5" x14ac:dyDescent="0.3">
      <c r="E999" s="251" t="s">
        <v>1440</v>
      </c>
    </row>
    <row r="1000" spans="5:5" x14ac:dyDescent="0.3">
      <c r="E1000" s="251" t="s">
        <v>1441</v>
      </c>
    </row>
    <row r="1001" spans="5:5" x14ac:dyDescent="0.3">
      <c r="E1001" s="251" t="s">
        <v>1442</v>
      </c>
    </row>
    <row r="1002" spans="5:5" x14ac:dyDescent="0.3">
      <c r="E1002" s="251" t="s">
        <v>1443</v>
      </c>
    </row>
    <row r="1003" spans="5:5" x14ac:dyDescent="0.3">
      <c r="E1003" s="251" t="s">
        <v>1444</v>
      </c>
    </row>
    <row r="1004" spans="5:5" x14ac:dyDescent="0.3">
      <c r="E1004" s="251" t="s">
        <v>289</v>
      </c>
    </row>
    <row r="1005" spans="5:5" x14ac:dyDescent="0.3">
      <c r="E1005" s="251" t="s">
        <v>1445</v>
      </c>
    </row>
    <row r="1006" spans="5:5" x14ac:dyDescent="0.3">
      <c r="E1006" s="251" t="s">
        <v>1446</v>
      </c>
    </row>
    <row r="1007" spans="5:5" x14ac:dyDescent="0.3">
      <c r="E1007" s="251" t="s">
        <v>1447</v>
      </c>
    </row>
    <row r="1008" spans="5:5" x14ac:dyDescent="0.3">
      <c r="E1008" s="251" t="s">
        <v>254</v>
      </c>
    </row>
    <row r="1009" spans="5:5" x14ac:dyDescent="0.3">
      <c r="E1009" s="251" t="s">
        <v>1448</v>
      </c>
    </row>
    <row r="1010" spans="5:5" x14ac:dyDescent="0.3">
      <c r="E1010" s="251" t="s">
        <v>1449</v>
      </c>
    </row>
    <row r="1011" spans="5:5" x14ac:dyDescent="0.3">
      <c r="E1011" s="251" t="s">
        <v>154</v>
      </c>
    </row>
    <row r="1012" spans="5:5" x14ac:dyDescent="0.3">
      <c r="E1012" s="251" t="s">
        <v>1450</v>
      </c>
    </row>
    <row r="1013" spans="5:5" x14ac:dyDescent="0.3">
      <c r="E1013" s="251" t="s">
        <v>1451</v>
      </c>
    </row>
    <row r="1014" spans="5:5" x14ac:dyDescent="0.3">
      <c r="E1014" s="251" t="s">
        <v>1452</v>
      </c>
    </row>
    <row r="1015" spans="5:5" x14ac:dyDescent="0.3">
      <c r="E1015" s="251" t="s">
        <v>255</v>
      </c>
    </row>
    <row r="1016" spans="5:5" x14ac:dyDescent="0.3">
      <c r="E1016" s="251" t="s">
        <v>1453</v>
      </c>
    </row>
    <row r="1017" spans="5:5" x14ac:dyDescent="0.3">
      <c r="E1017" s="251" t="s">
        <v>1454</v>
      </c>
    </row>
    <row r="1018" spans="5:5" x14ac:dyDescent="0.3">
      <c r="E1018" s="251" t="s">
        <v>1455</v>
      </c>
    </row>
    <row r="1019" spans="5:5" x14ac:dyDescent="0.3">
      <c r="E1019" s="251" t="s">
        <v>330</v>
      </c>
    </row>
    <row r="1020" spans="5:5" x14ac:dyDescent="0.3">
      <c r="E1020" s="251" t="s">
        <v>1456</v>
      </c>
    </row>
    <row r="1021" spans="5:5" x14ac:dyDescent="0.3">
      <c r="E1021" s="251" t="s">
        <v>1457</v>
      </c>
    </row>
    <row r="1022" spans="5:5" x14ac:dyDescent="0.3">
      <c r="E1022" s="251" t="s">
        <v>1458</v>
      </c>
    </row>
    <row r="1023" spans="5:5" x14ac:dyDescent="0.3">
      <c r="E1023" s="251" t="s">
        <v>1459</v>
      </c>
    </row>
    <row r="1024" spans="5:5" x14ac:dyDescent="0.3">
      <c r="E1024" s="251" t="s">
        <v>329</v>
      </c>
    </row>
    <row r="1025" spans="5:5" x14ac:dyDescent="0.3">
      <c r="E1025" s="251" t="s">
        <v>1460</v>
      </c>
    </row>
    <row r="1026" spans="5:5" x14ac:dyDescent="0.3">
      <c r="E1026" s="251" t="s">
        <v>1461</v>
      </c>
    </row>
    <row r="1027" spans="5:5" x14ac:dyDescent="0.3">
      <c r="E1027" s="251" t="s">
        <v>1462</v>
      </c>
    </row>
    <row r="1028" spans="5:5" x14ac:dyDescent="0.3">
      <c r="E1028" s="251" t="s">
        <v>119</v>
      </c>
    </row>
    <row r="1029" spans="5:5" x14ac:dyDescent="0.3">
      <c r="E1029" s="251" t="s">
        <v>72</v>
      </c>
    </row>
    <row r="1030" spans="5:5" x14ac:dyDescent="0.3">
      <c r="E1030" s="251" t="s">
        <v>1463</v>
      </c>
    </row>
    <row r="1031" spans="5:5" x14ac:dyDescent="0.3">
      <c r="E1031" s="251" t="s">
        <v>332</v>
      </c>
    </row>
    <row r="1032" spans="5:5" x14ac:dyDescent="0.3">
      <c r="E1032" s="251" t="s">
        <v>1464</v>
      </c>
    </row>
    <row r="1033" spans="5:5" x14ac:dyDescent="0.3">
      <c r="E1033" s="251" t="s">
        <v>1465</v>
      </c>
    </row>
    <row r="1034" spans="5:5" x14ac:dyDescent="0.3">
      <c r="E1034" s="251" t="s">
        <v>1466</v>
      </c>
    </row>
    <row r="1035" spans="5:5" x14ac:dyDescent="0.3">
      <c r="E1035" s="251" t="s">
        <v>1467</v>
      </c>
    </row>
    <row r="1036" spans="5:5" x14ac:dyDescent="0.3">
      <c r="E1036" s="251" t="s">
        <v>1468</v>
      </c>
    </row>
    <row r="1037" spans="5:5" x14ac:dyDescent="0.3">
      <c r="E1037" s="251" t="s">
        <v>1469</v>
      </c>
    </row>
    <row r="1038" spans="5:5" x14ac:dyDescent="0.3">
      <c r="E1038" s="251" t="s">
        <v>1470</v>
      </c>
    </row>
    <row r="1039" spans="5:5" x14ac:dyDescent="0.3">
      <c r="E1039" s="251" t="s">
        <v>1471</v>
      </c>
    </row>
    <row r="1040" spans="5:5" x14ac:dyDescent="0.3">
      <c r="E1040" s="251" t="s">
        <v>2069</v>
      </c>
    </row>
    <row r="1041" spans="5:5" x14ac:dyDescent="0.3">
      <c r="E1041" s="251" t="s">
        <v>2070</v>
      </c>
    </row>
    <row r="1042" spans="5:5" x14ac:dyDescent="0.3">
      <c r="E1042" s="251" t="s">
        <v>1472</v>
      </c>
    </row>
    <row r="1043" spans="5:5" x14ac:dyDescent="0.3">
      <c r="E1043" s="251" t="s">
        <v>1473</v>
      </c>
    </row>
    <row r="1044" spans="5:5" x14ac:dyDescent="0.3">
      <c r="E1044" s="251" t="s">
        <v>1474</v>
      </c>
    </row>
    <row r="1045" spans="5:5" x14ac:dyDescent="0.3">
      <c r="E1045" s="251" t="s">
        <v>1475</v>
      </c>
    </row>
    <row r="1046" spans="5:5" x14ac:dyDescent="0.3">
      <c r="E1046" s="251" t="s">
        <v>1476</v>
      </c>
    </row>
    <row r="1047" spans="5:5" x14ac:dyDescent="0.3">
      <c r="E1047" s="251" t="s">
        <v>1477</v>
      </c>
    </row>
    <row r="1048" spans="5:5" x14ac:dyDescent="0.3">
      <c r="E1048" s="251" t="s">
        <v>1478</v>
      </c>
    </row>
    <row r="1049" spans="5:5" x14ac:dyDescent="0.3">
      <c r="E1049" s="251" t="s">
        <v>1479</v>
      </c>
    </row>
    <row r="1050" spans="5:5" x14ac:dyDescent="0.3">
      <c r="E1050" s="251" t="s">
        <v>1480</v>
      </c>
    </row>
    <row r="1051" spans="5:5" x14ac:dyDescent="0.3">
      <c r="E1051" s="251" t="s">
        <v>1481</v>
      </c>
    </row>
    <row r="1052" spans="5:5" x14ac:dyDescent="0.3">
      <c r="E1052" s="251" t="s">
        <v>120</v>
      </c>
    </row>
    <row r="1053" spans="5:5" x14ac:dyDescent="0.3">
      <c r="E1053" s="251" t="s">
        <v>1482</v>
      </c>
    </row>
    <row r="1054" spans="5:5" x14ac:dyDescent="0.3">
      <c r="E1054" s="251" t="s">
        <v>1483</v>
      </c>
    </row>
    <row r="1055" spans="5:5" x14ac:dyDescent="0.3">
      <c r="E1055" s="251" t="s">
        <v>1484</v>
      </c>
    </row>
    <row r="1056" spans="5:5" x14ac:dyDescent="0.3">
      <c r="E1056" s="251" t="s">
        <v>1485</v>
      </c>
    </row>
    <row r="1057" spans="5:5" x14ac:dyDescent="0.3">
      <c r="E1057" s="251" t="s">
        <v>1987</v>
      </c>
    </row>
    <row r="1058" spans="5:5" x14ac:dyDescent="0.3">
      <c r="E1058" s="251" t="s">
        <v>1897</v>
      </c>
    </row>
    <row r="1059" spans="5:5" x14ac:dyDescent="0.3">
      <c r="E1059" s="251" t="s">
        <v>1898</v>
      </c>
    </row>
    <row r="1060" spans="5:5" x14ac:dyDescent="0.3">
      <c r="E1060" s="251" t="s">
        <v>1486</v>
      </c>
    </row>
    <row r="1061" spans="5:5" x14ac:dyDescent="0.3">
      <c r="E1061" s="251" t="s">
        <v>211</v>
      </c>
    </row>
    <row r="1062" spans="5:5" x14ac:dyDescent="0.3">
      <c r="E1062" s="251" t="s">
        <v>1487</v>
      </c>
    </row>
    <row r="1063" spans="5:5" x14ac:dyDescent="0.3">
      <c r="E1063" s="251" t="s">
        <v>1488</v>
      </c>
    </row>
    <row r="1064" spans="5:5" x14ac:dyDescent="0.3">
      <c r="E1064" s="251" t="s">
        <v>1489</v>
      </c>
    </row>
    <row r="1065" spans="5:5" x14ac:dyDescent="0.3">
      <c r="E1065" s="251" t="s">
        <v>1490</v>
      </c>
    </row>
    <row r="1066" spans="5:5" x14ac:dyDescent="0.3">
      <c r="E1066" s="251" t="s">
        <v>156</v>
      </c>
    </row>
    <row r="1067" spans="5:5" x14ac:dyDescent="0.3">
      <c r="E1067" s="251" t="s">
        <v>1491</v>
      </c>
    </row>
    <row r="1068" spans="5:5" x14ac:dyDescent="0.3">
      <c r="E1068" s="251" t="s">
        <v>1899</v>
      </c>
    </row>
    <row r="1069" spans="5:5" x14ac:dyDescent="0.3">
      <c r="E1069" s="251" t="s">
        <v>2071</v>
      </c>
    </row>
    <row r="1070" spans="5:5" x14ac:dyDescent="0.3">
      <c r="E1070" s="251" t="s">
        <v>1492</v>
      </c>
    </row>
    <row r="1071" spans="5:5" x14ac:dyDescent="0.3">
      <c r="E1071" s="251" t="s">
        <v>1493</v>
      </c>
    </row>
    <row r="1072" spans="5:5" x14ac:dyDescent="0.3">
      <c r="E1072" s="251" t="s">
        <v>1494</v>
      </c>
    </row>
    <row r="1073" spans="5:5" x14ac:dyDescent="0.3">
      <c r="E1073" s="251" t="s">
        <v>1495</v>
      </c>
    </row>
    <row r="1074" spans="5:5" x14ac:dyDescent="0.3">
      <c r="E1074" s="251" t="s">
        <v>1496</v>
      </c>
    </row>
    <row r="1075" spans="5:5" x14ac:dyDescent="0.3">
      <c r="E1075" s="251" t="s">
        <v>1497</v>
      </c>
    </row>
    <row r="1076" spans="5:5" x14ac:dyDescent="0.3">
      <c r="E1076" s="251" t="s">
        <v>1900</v>
      </c>
    </row>
    <row r="1077" spans="5:5" x14ac:dyDescent="0.3">
      <c r="E1077" s="251" t="s">
        <v>73</v>
      </c>
    </row>
    <row r="1078" spans="5:5" x14ac:dyDescent="0.3">
      <c r="E1078" s="251" t="s">
        <v>121</v>
      </c>
    </row>
    <row r="1079" spans="5:5" x14ac:dyDescent="0.3">
      <c r="E1079" s="251" t="s">
        <v>1498</v>
      </c>
    </row>
    <row r="1080" spans="5:5" x14ac:dyDescent="0.3">
      <c r="E1080" s="251" t="s">
        <v>1499</v>
      </c>
    </row>
    <row r="1081" spans="5:5" x14ac:dyDescent="0.3">
      <c r="E1081" s="251" t="s">
        <v>1500</v>
      </c>
    </row>
    <row r="1082" spans="5:5" x14ac:dyDescent="0.3">
      <c r="E1082" s="251" t="s">
        <v>74</v>
      </c>
    </row>
    <row r="1083" spans="5:5" x14ac:dyDescent="0.3">
      <c r="E1083" s="251" t="s">
        <v>1501</v>
      </c>
    </row>
    <row r="1084" spans="5:5" x14ac:dyDescent="0.3">
      <c r="E1084" s="251" t="s">
        <v>1502</v>
      </c>
    </row>
    <row r="1085" spans="5:5" x14ac:dyDescent="0.3">
      <c r="E1085" s="251" t="s">
        <v>1503</v>
      </c>
    </row>
    <row r="1086" spans="5:5" x14ac:dyDescent="0.3">
      <c r="E1086" s="251" t="s">
        <v>1504</v>
      </c>
    </row>
    <row r="1087" spans="5:5" x14ac:dyDescent="0.3">
      <c r="E1087" s="251" t="s">
        <v>122</v>
      </c>
    </row>
    <row r="1088" spans="5:5" x14ac:dyDescent="0.3">
      <c r="E1088" s="251" t="s">
        <v>1505</v>
      </c>
    </row>
    <row r="1089" spans="5:5" x14ac:dyDescent="0.3">
      <c r="E1089" s="251" t="s">
        <v>1506</v>
      </c>
    </row>
    <row r="1090" spans="5:5" x14ac:dyDescent="0.3">
      <c r="E1090" s="251" t="s">
        <v>1507</v>
      </c>
    </row>
    <row r="1091" spans="5:5" x14ac:dyDescent="0.3">
      <c r="E1091" s="251" t="s">
        <v>1508</v>
      </c>
    </row>
    <row r="1092" spans="5:5" x14ac:dyDescent="0.3">
      <c r="E1092" s="251" t="s">
        <v>1509</v>
      </c>
    </row>
    <row r="1093" spans="5:5" x14ac:dyDescent="0.3">
      <c r="E1093" s="251" t="s">
        <v>1510</v>
      </c>
    </row>
    <row r="1094" spans="5:5" x14ac:dyDescent="0.3">
      <c r="E1094" s="251" t="s">
        <v>2072</v>
      </c>
    </row>
    <row r="1095" spans="5:5" x14ac:dyDescent="0.3">
      <c r="E1095" s="251" t="s">
        <v>333</v>
      </c>
    </row>
    <row r="1096" spans="5:5" x14ac:dyDescent="0.3">
      <c r="E1096" s="251" t="s">
        <v>1511</v>
      </c>
    </row>
    <row r="1097" spans="5:5" x14ac:dyDescent="0.3">
      <c r="E1097" s="251" t="s">
        <v>1512</v>
      </c>
    </row>
    <row r="1098" spans="5:5" x14ac:dyDescent="0.3">
      <c r="E1098" s="251" t="s">
        <v>1513</v>
      </c>
    </row>
    <row r="1099" spans="5:5" x14ac:dyDescent="0.3">
      <c r="E1099" s="251" t="s">
        <v>1514</v>
      </c>
    </row>
    <row r="1100" spans="5:5" x14ac:dyDescent="0.3">
      <c r="E1100" s="251" t="s">
        <v>1515</v>
      </c>
    </row>
    <row r="1101" spans="5:5" x14ac:dyDescent="0.3">
      <c r="E1101" s="251" t="s">
        <v>2073</v>
      </c>
    </row>
    <row r="1102" spans="5:5" x14ac:dyDescent="0.3">
      <c r="E1102" s="251" t="s">
        <v>1516</v>
      </c>
    </row>
    <row r="1103" spans="5:5" x14ac:dyDescent="0.3">
      <c r="E1103" s="251" t="s">
        <v>1901</v>
      </c>
    </row>
    <row r="1104" spans="5:5" x14ac:dyDescent="0.3">
      <c r="E1104" s="251" t="s">
        <v>157</v>
      </c>
    </row>
    <row r="1105" spans="5:5" x14ac:dyDescent="0.3">
      <c r="E1105" s="251" t="s">
        <v>1517</v>
      </c>
    </row>
    <row r="1106" spans="5:5" x14ac:dyDescent="0.3">
      <c r="E1106" s="251" t="s">
        <v>93</v>
      </c>
    </row>
    <row r="1107" spans="5:5" x14ac:dyDescent="0.3">
      <c r="E1107" s="251" t="s">
        <v>1518</v>
      </c>
    </row>
    <row r="1108" spans="5:5" x14ac:dyDescent="0.3">
      <c r="E1108" s="251" t="s">
        <v>1519</v>
      </c>
    </row>
    <row r="1109" spans="5:5" x14ac:dyDescent="0.3">
      <c r="E1109" s="251" t="s">
        <v>1520</v>
      </c>
    </row>
    <row r="1110" spans="5:5" x14ac:dyDescent="0.3">
      <c r="E1110" s="251" t="s">
        <v>1521</v>
      </c>
    </row>
    <row r="1111" spans="5:5" x14ac:dyDescent="0.3">
      <c r="E1111" s="251" t="s">
        <v>1522</v>
      </c>
    </row>
    <row r="1112" spans="5:5" x14ac:dyDescent="0.3">
      <c r="E1112" s="251" t="s">
        <v>1523</v>
      </c>
    </row>
    <row r="1113" spans="5:5" x14ac:dyDescent="0.3">
      <c r="E1113" s="251" t="s">
        <v>1524</v>
      </c>
    </row>
    <row r="1114" spans="5:5" x14ac:dyDescent="0.3">
      <c r="E1114" s="251" t="s">
        <v>1525</v>
      </c>
    </row>
    <row r="1115" spans="5:5" x14ac:dyDescent="0.3">
      <c r="E1115" s="251" t="s">
        <v>1526</v>
      </c>
    </row>
    <row r="1116" spans="5:5" x14ac:dyDescent="0.3">
      <c r="E1116" s="251" t="s">
        <v>123</v>
      </c>
    </row>
    <row r="1117" spans="5:5" x14ac:dyDescent="0.3">
      <c r="E1117" s="251" t="s">
        <v>1527</v>
      </c>
    </row>
    <row r="1118" spans="5:5" x14ac:dyDescent="0.3">
      <c r="E1118" s="251" t="s">
        <v>212</v>
      </c>
    </row>
    <row r="1119" spans="5:5" x14ac:dyDescent="0.3">
      <c r="E1119" s="251" t="s">
        <v>1902</v>
      </c>
    </row>
    <row r="1120" spans="5:5" x14ac:dyDescent="0.3">
      <c r="E1120" s="251" t="s">
        <v>1903</v>
      </c>
    </row>
    <row r="1121" spans="5:5" x14ac:dyDescent="0.3">
      <c r="E1121" s="251" t="s">
        <v>1528</v>
      </c>
    </row>
    <row r="1122" spans="5:5" x14ac:dyDescent="0.3">
      <c r="E1122" s="251" t="s">
        <v>1529</v>
      </c>
    </row>
    <row r="1123" spans="5:5" x14ac:dyDescent="0.3">
      <c r="E1123" s="251" t="s">
        <v>1530</v>
      </c>
    </row>
    <row r="1124" spans="5:5" x14ac:dyDescent="0.3">
      <c r="E1124" s="251" t="s">
        <v>1531</v>
      </c>
    </row>
    <row r="1125" spans="5:5" x14ac:dyDescent="0.3">
      <c r="E1125" s="251" t="s">
        <v>1532</v>
      </c>
    </row>
    <row r="1126" spans="5:5" x14ac:dyDescent="0.3">
      <c r="E1126" s="251" t="s">
        <v>1533</v>
      </c>
    </row>
    <row r="1127" spans="5:5" x14ac:dyDescent="0.3">
      <c r="E1127" s="251" t="s">
        <v>1534</v>
      </c>
    </row>
    <row r="1128" spans="5:5" x14ac:dyDescent="0.3">
      <c r="E1128" s="251" t="s">
        <v>1535</v>
      </c>
    </row>
    <row r="1129" spans="5:5" x14ac:dyDescent="0.3">
      <c r="E1129" s="251" t="s">
        <v>124</v>
      </c>
    </row>
    <row r="1130" spans="5:5" x14ac:dyDescent="0.3">
      <c r="E1130" s="251" t="s">
        <v>1536</v>
      </c>
    </row>
    <row r="1131" spans="5:5" x14ac:dyDescent="0.3">
      <c r="E1131" s="251" t="s">
        <v>334</v>
      </c>
    </row>
    <row r="1132" spans="5:5" x14ac:dyDescent="0.3">
      <c r="E1132" s="251" t="s">
        <v>1537</v>
      </c>
    </row>
    <row r="1133" spans="5:5" x14ac:dyDescent="0.3">
      <c r="E1133" s="251" t="s">
        <v>1538</v>
      </c>
    </row>
    <row r="1134" spans="5:5" x14ac:dyDescent="0.3">
      <c r="E1134" s="251" t="s">
        <v>1904</v>
      </c>
    </row>
    <row r="1135" spans="5:5" x14ac:dyDescent="0.3">
      <c r="E1135" s="251" t="s">
        <v>1905</v>
      </c>
    </row>
    <row r="1136" spans="5:5" x14ac:dyDescent="0.3">
      <c r="E1136" s="251" t="s">
        <v>335</v>
      </c>
    </row>
    <row r="1137" spans="5:5" x14ac:dyDescent="0.3">
      <c r="E1137" s="251" t="s">
        <v>1539</v>
      </c>
    </row>
    <row r="1138" spans="5:5" x14ac:dyDescent="0.3">
      <c r="E1138" s="251" t="s">
        <v>1540</v>
      </c>
    </row>
    <row r="1139" spans="5:5" x14ac:dyDescent="0.3">
      <c r="E1139" s="251" t="s">
        <v>125</v>
      </c>
    </row>
    <row r="1140" spans="5:5" x14ac:dyDescent="0.3">
      <c r="E1140" s="251" t="s">
        <v>1541</v>
      </c>
    </row>
    <row r="1141" spans="5:5" x14ac:dyDescent="0.3">
      <c r="E1141" s="251" t="s">
        <v>1542</v>
      </c>
    </row>
    <row r="1142" spans="5:5" x14ac:dyDescent="0.3">
      <c r="E1142" s="251" t="s">
        <v>2074</v>
      </c>
    </row>
    <row r="1143" spans="5:5" x14ac:dyDescent="0.3">
      <c r="E1143" s="251" t="s">
        <v>336</v>
      </c>
    </row>
    <row r="1144" spans="5:5" x14ac:dyDescent="0.3">
      <c r="E1144" s="251" t="s">
        <v>1543</v>
      </c>
    </row>
    <row r="1145" spans="5:5" x14ac:dyDescent="0.3">
      <c r="E1145" s="251" t="s">
        <v>1544</v>
      </c>
    </row>
    <row r="1146" spans="5:5" x14ac:dyDescent="0.3">
      <c r="E1146" s="251" t="s">
        <v>1545</v>
      </c>
    </row>
    <row r="1147" spans="5:5" x14ac:dyDescent="0.3">
      <c r="E1147" s="251" t="s">
        <v>1546</v>
      </c>
    </row>
    <row r="1148" spans="5:5" x14ac:dyDescent="0.3">
      <c r="E1148" s="251" t="s">
        <v>1547</v>
      </c>
    </row>
    <row r="1149" spans="5:5" x14ac:dyDescent="0.3">
      <c r="E1149" s="251" t="s">
        <v>1906</v>
      </c>
    </row>
    <row r="1150" spans="5:5" x14ac:dyDescent="0.3">
      <c r="E1150" s="251" t="s">
        <v>2075</v>
      </c>
    </row>
    <row r="1151" spans="5:5" x14ac:dyDescent="0.3">
      <c r="E1151" s="251" t="s">
        <v>1907</v>
      </c>
    </row>
    <row r="1152" spans="5:5" x14ac:dyDescent="0.3">
      <c r="E1152" s="251" t="s">
        <v>2076</v>
      </c>
    </row>
    <row r="1153" spans="5:5" x14ac:dyDescent="0.3">
      <c r="E1153" s="251" t="s">
        <v>2077</v>
      </c>
    </row>
    <row r="1154" spans="5:5" x14ac:dyDescent="0.3">
      <c r="E1154" s="251" t="s">
        <v>2078</v>
      </c>
    </row>
    <row r="1155" spans="5:5" x14ac:dyDescent="0.3">
      <c r="E1155" s="251" t="s">
        <v>2079</v>
      </c>
    </row>
    <row r="1156" spans="5:5" x14ac:dyDescent="0.3">
      <c r="E1156" s="251" t="s">
        <v>1548</v>
      </c>
    </row>
    <row r="1157" spans="5:5" x14ac:dyDescent="0.3">
      <c r="E1157" s="251" t="s">
        <v>2080</v>
      </c>
    </row>
    <row r="1158" spans="5:5" x14ac:dyDescent="0.3">
      <c r="E1158" s="251" t="s">
        <v>1549</v>
      </c>
    </row>
    <row r="1159" spans="5:5" x14ac:dyDescent="0.3">
      <c r="E1159" s="251" t="s">
        <v>1550</v>
      </c>
    </row>
    <row r="1160" spans="5:5" x14ac:dyDescent="0.3">
      <c r="E1160" s="251" t="s">
        <v>1551</v>
      </c>
    </row>
    <row r="1161" spans="5:5" x14ac:dyDescent="0.3">
      <c r="E1161" s="251" t="s">
        <v>1552</v>
      </c>
    </row>
    <row r="1162" spans="5:5" x14ac:dyDescent="0.3">
      <c r="E1162" s="251" t="s">
        <v>1553</v>
      </c>
    </row>
    <row r="1163" spans="5:5" x14ac:dyDescent="0.3">
      <c r="E1163" s="251" t="s">
        <v>1554</v>
      </c>
    </row>
    <row r="1164" spans="5:5" x14ac:dyDescent="0.3">
      <c r="E1164" s="251" t="s">
        <v>1555</v>
      </c>
    </row>
    <row r="1165" spans="5:5" x14ac:dyDescent="0.3">
      <c r="E1165" s="251" t="s">
        <v>1556</v>
      </c>
    </row>
    <row r="1166" spans="5:5" x14ac:dyDescent="0.3">
      <c r="E1166" s="251" t="s">
        <v>359</v>
      </c>
    </row>
    <row r="1167" spans="5:5" x14ac:dyDescent="0.3">
      <c r="E1167" s="251" t="s">
        <v>1557</v>
      </c>
    </row>
    <row r="1168" spans="5:5" x14ac:dyDescent="0.3">
      <c r="E1168" s="251" t="s">
        <v>1908</v>
      </c>
    </row>
    <row r="1169" spans="5:5" x14ac:dyDescent="0.3">
      <c r="E1169" s="251" t="s">
        <v>1909</v>
      </c>
    </row>
    <row r="1170" spans="5:5" x14ac:dyDescent="0.3">
      <c r="E1170" s="251" t="s">
        <v>2081</v>
      </c>
    </row>
    <row r="1171" spans="5:5" x14ac:dyDescent="0.3">
      <c r="E1171" s="251" t="s">
        <v>1558</v>
      </c>
    </row>
    <row r="1172" spans="5:5" x14ac:dyDescent="0.3">
      <c r="E1172" s="251" t="s">
        <v>1988</v>
      </c>
    </row>
    <row r="1173" spans="5:5" x14ac:dyDescent="0.3">
      <c r="E1173" s="251" t="s">
        <v>1559</v>
      </c>
    </row>
    <row r="1174" spans="5:5" x14ac:dyDescent="0.3">
      <c r="E1174" s="251" t="s">
        <v>290</v>
      </c>
    </row>
    <row r="1175" spans="5:5" x14ac:dyDescent="0.3">
      <c r="E1175" s="251" t="s">
        <v>1560</v>
      </c>
    </row>
    <row r="1176" spans="5:5" x14ac:dyDescent="0.3">
      <c r="E1176" s="251" t="s">
        <v>1561</v>
      </c>
    </row>
    <row r="1177" spans="5:5" x14ac:dyDescent="0.3">
      <c r="E1177" s="251" t="s">
        <v>1910</v>
      </c>
    </row>
    <row r="1178" spans="5:5" x14ac:dyDescent="0.3">
      <c r="E1178" s="251" t="s">
        <v>1562</v>
      </c>
    </row>
    <row r="1179" spans="5:5" x14ac:dyDescent="0.3">
      <c r="E1179" s="251" t="s">
        <v>291</v>
      </c>
    </row>
    <row r="1180" spans="5:5" x14ac:dyDescent="0.3">
      <c r="E1180" s="251" t="s">
        <v>1563</v>
      </c>
    </row>
    <row r="1181" spans="5:5" x14ac:dyDescent="0.3">
      <c r="E1181" s="251" t="s">
        <v>1564</v>
      </c>
    </row>
    <row r="1182" spans="5:5" x14ac:dyDescent="0.3">
      <c r="E1182" s="251" t="s">
        <v>1565</v>
      </c>
    </row>
    <row r="1183" spans="5:5" x14ac:dyDescent="0.3">
      <c r="E1183" s="251" t="s">
        <v>1566</v>
      </c>
    </row>
    <row r="1184" spans="5:5" x14ac:dyDescent="0.3">
      <c r="E1184" s="251" t="s">
        <v>1567</v>
      </c>
    </row>
    <row r="1185" spans="5:5" x14ac:dyDescent="0.3">
      <c r="E1185" s="251" t="s">
        <v>1568</v>
      </c>
    </row>
    <row r="1186" spans="5:5" x14ac:dyDescent="0.3">
      <c r="E1186" s="251" t="s">
        <v>1569</v>
      </c>
    </row>
    <row r="1187" spans="5:5" x14ac:dyDescent="0.3">
      <c r="E1187" s="251" t="s">
        <v>1570</v>
      </c>
    </row>
    <row r="1188" spans="5:5" x14ac:dyDescent="0.3">
      <c r="E1188" s="251" t="s">
        <v>1911</v>
      </c>
    </row>
    <row r="1189" spans="5:5" x14ac:dyDescent="0.3">
      <c r="E1189" s="251" t="s">
        <v>2082</v>
      </c>
    </row>
    <row r="1190" spans="5:5" x14ac:dyDescent="0.3">
      <c r="E1190" s="251" t="s">
        <v>126</v>
      </c>
    </row>
    <row r="1191" spans="5:5" x14ac:dyDescent="0.3">
      <c r="E1191" s="251" t="s">
        <v>1571</v>
      </c>
    </row>
    <row r="1192" spans="5:5" x14ac:dyDescent="0.3">
      <c r="E1192" s="251" t="s">
        <v>1572</v>
      </c>
    </row>
    <row r="1193" spans="5:5" x14ac:dyDescent="0.3">
      <c r="E1193" s="251" t="s">
        <v>292</v>
      </c>
    </row>
    <row r="1194" spans="5:5" x14ac:dyDescent="0.3">
      <c r="E1194" s="251" t="s">
        <v>1573</v>
      </c>
    </row>
    <row r="1195" spans="5:5" x14ac:dyDescent="0.3">
      <c r="E1195" s="251" t="s">
        <v>1574</v>
      </c>
    </row>
    <row r="1196" spans="5:5" x14ac:dyDescent="0.3">
      <c r="E1196" s="251" t="s">
        <v>293</v>
      </c>
    </row>
    <row r="1197" spans="5:5" x14ac:dyDescent="0.3">
      <c r="E1197" s="251" t="s">
        <v>1575</v>
      </c>
    </row>
    <row r="1198" spans="5:5" x14ac:dyDescent="0.3">
      <c r="E1198" s="251" t="s">
        <v>1576</v>
      </c>
    </row>
    <row r="1199" spans="5:5" x14ac:dyDescent="0.3">
      <c r="E1199" s="251" t="s">
        <v>1577</v>
      </c>
    </row>
    <row r="1200" spans="5:5" x14ac:dyDescent="0.3">
      <c r="E1200" s="251" t="s">
        <v>1578</v>
      </c>
    </row>
    <row r="1201" spans="5:5" x14ac:dyDescent="0.3">
      <c r="E1201" s="251" t="s">
        <v>1579</v>
      </c>
    </row>
    <row r="1202" spans="5:5" x14ac:dyDescent="0.3">
      <c r="E1202" s="251" t="s">
        <v>1580</v>
      </c>
    </row>
    <row r="1203" spans="5:5" x14ac:dyDescent="0.3">
      <c r="E1203" s="251" t="s">
        <v>1581</v>
      </c>
    </row>
    <row r="1204" spans="5:5" x14ac:dyDescent="0.3">
      <c r="E1204" s="251" t="s">
        <v>1582</v>
      </c>
    </row>
    <row r="1205" spans="5:5" x14ac:dyDescent="0.3">
      <c r="E1205" s="251" t="s">
        <v>256</v>
      </c>
    </row>
    <row r="1206" spans="5:5" x14ac:dyDescent="0.3">
      <c r="E1206" s="251" t="s">
        <v>1583</v>
      </c>
    </row>
    <row r="1207" spans="5:5" x14ac:dyDescent="0.3">
      <c r="E1207" s="251" t="s">
        <v>1584</v>
      </c>
    </row>
    <row r="1208" spans="5:5" x14ac:dyDescent="0.3">
      <c r="E1208" s="251" t="s">
        <v>213</v>
      </c>
    </row>
    <row r="1209" spans="5:5" x14ac:dyDescent="0.3">
      <c r="E1209" s="251" t="s">
        <v>158</v>
      </c>
    </row>
    <row r="1210" spans="5:5" x14ac:dyDescent="0.3">
      <c r="E1210" s="251" t="s">
        <v>1585</v>
      </c>
    </row>
    <row r="1211" spans="5:5" x14ac:dyDescent="0.3">
      <c r="E1211" s="251" t="s">
        <v>1586</v>
      </c>
    </row>
    <row r="1212" spans="5:5" x14ac:dyDescent="0.3">
      <c r="E1212" s="251" t="s">
        <v>134</v>
      </c>
    </row>
    <row r="1213" spans="5:5" x14ac:dyDescent="0.3">
      <c r="E1213" s="251" t="s">
        <v>1587</v>
      </c>
    </row>
    <row r="1214" spans="5:5" x14ac:dyDescent="0.3">
      <c r="E1214" s="251" t="s">
        <v>1588</v>
      </c>
    </row>
    <row r="1215" spans="5:5" x14ac:dyDescent="0.3">
      <c r="E1215" s="251" t="s">
        <v>1589</v>
      </c>
    </row>
    <row r="1216" spans="5:5" x14ac:dyDescent="0.3">
      <c r="E1216" s="251" t="s">
        <v>1590</v>
      </c>
    </row>
    <row r="1217" spans="5:5" x14ac:dyDescent="0.3">
      <c r="E1217" s="251" t="s">
        <v>1591</v>
      </c>
    </row>
    <row r="1218" spans="5:5" x14ac:dyDescent="0.3">
      <c r="E1218" s="251" t="s">
        <v>1592</v>
      </c>
    </row>
    <row r="1219" spans="5:5" x14ac:dyDescent="0.3">
      <c r="E1219" s="251" t="s">
        <v>1593</v>
      </c>
    </row>
    <row r="1220" spans="5:5" x14ac:dyDescent="0.3">
      <c r="E1220" s="251" t="s">
        <v>1594</v>
      </c>
    </row>
    <row r="1221" spans="5:5" x14ac:dyDescent="0.3">
      <c r="E1221" s="251" t="s">
        <v>159</v>
      </c>
    </row>
    <row r="1222" spans="5:5" x14ac:dyDescent="0.3">
      <c r="E1222" s="251" t="s">
        <v>1595</v>
      </c>
    </row>
    <row r="1223" spans="5:5" x14ac:dyDescent="0.3">
      <c r="E1223" s="251" t="s">
        <v>1596</v>
      </c>
    </row>
    <row r="1224" spans="5:5" x14ac:dyDescent="0.3">
      <c r="E1224" s="251" t="s">
        <v>1597</v>
      </c>
    </row>
    <row r="1225" spans="5:5" x14ac:dyDescent="0.3">
      <c r="E1225" s="251" t="s">
        <v>1598</v>
      </c>
    </row>
    <row r="1226" spans="5:5" x14ac:dyDescent="0.3">
      <c r="E1226" s="251" t="s">
        <v>1599</v>
      </c>
    </row>
    <row r="1227" spans="5:5" x14ac:dyDescent="0.3">
      <c r="E1227" s="251" t="s">
        <v>1600</v>
      </c>
    </row>
    <row r="1228" spans="5:5" x14ac:dyDescent="0.3">
      <c r="E1228" s="251" t="s">
        <v>1601</v>
      </c>
    </row>
    <row r="1229" spans="5:5" x14ac:dyDescent="0.3">
      <c r="E1229" s="251" t="s">
        <v>338</v>
      </c>
    </row>
    <row r="1230" spans="5:5" x14ac:dyDescent="0.3">
      <c r="E1230" s="251" t="s">
        <v>1602</v>
      </c>
    </row>
    <row r="1231" spans="5:5" x14ac:dyDescent="0.3">
      <c r="E1231" s="251" t="s">
        <v>160</v>
      </c>
    </row>
    <row r="1232" spans="5:5" x14ac:dyDescent="0.3">
      <c r="E1232" s="251" t="s">
        <v>1603</v>
      </c>
    </row>
    <row r="1233" spans="5:5" x14ac:dyDescent="0.3">
      <c r="E1233" s="251" t="s">
        <v>1604</v>
      </c>
    </row>
    <row r="1234" spans="5:5" x14ac:dyDescent="0.3">
      <c r="E1234" s="251" t="s">
        <v>1996</v>
      </c>
    </row>
    <row r="1235" spans="5:5" x14ac:dyDescent="0.3">
      <c r="E1235" s="251" t="s">
        <v>1605</v>
      </c>
    </row>
    <row r="1236" spans="5:5" x14ac:dyDescent="0.3">
      <c r="E1236" s="251" t="s">
        <v>1606</v>
      </c>
    </row>
    <row r="1237" spans="5:5" x14ac:dyDescent="0.3">
      <c r="E1237" s="251" t="s">
        <v>1607</v>
      </c>
    </row>
    <row r="1238" spans="5:5" x14ac:dyDescent="0.3">
      <c r="E1238" s="251" t="s">
        <v>1608</v>
      </c>
    </row>
    <row r="1239" spans="5:5" x14ac:dyDescent="0.3">
      <c r="E1239" s="251" t="s">
        <v>1609</v>
      </c>
    </row>
    <row r="1240" spans="5:5" x14ac:dyDescent="0.3">
      <c r="E1240" s="251" t="s">
        <v>75</v>
      </c>
    </row>
    <row r="1241" spans="5:5" x14ac:dyDescent="0.3">
      <c r="E1241" s="251" t="s">
        <v>1610</v>
      </c>
    </row>
    <row r="1242" spans="5:5" x14ac:dyDescent="0.3">
      <c r="E1242" s="251" t="s">
        <v>1611</v>
      </c>
    </row>
    <row r="1243" spans="5:5" x14ac:dyDescent="0.3">
      <c r="E1243" s="251" t="s">
        <v>339</v>
      </c>
    </row>
    <row r="1244" spans="5:5" x14ac:dyDescent="0.3">
      <c r="E1244" s="251" t="s">
        <v>1612</v>
      </c>
    </row>
    <row r="1245" spans="5:5" x14ac:dyDescent="0.3">
      <c r="E1245" s="251" t="s">
        <v>1613</v>
      </c>
    </row>
    <row r="1246" spans="5:5" x14ac:dyDescent="0.3">
      <c r="E1246" s="251" t="s">
        <v>214</v>
      </c>
    </row>
    <row r="1247" spans="5:5" x14ac:dyDescent="0.3">
      <c r="E1247" s="251" t="s">
        <v>1614</v>
      </c>
    </row>
    <row r="1248" spans="5:5" x14ac:dyDescent="0.3">
      <c r="E1248" s="251" t="s">
        <v>1615</v>
      </c>
    </row>
    <row r="1249" spans="5:5" x14ac:dyDescent="0.3">
      <c r="E1249" s="251" t="s">
        <v>1616</v>
      </c>
    </row>
    <row r="1250" spans="5:5" x14ac:dyDescent="0.3">
      <c r="E1250" s="251" t="s">
        <v>1617</v>
      </c>
    </row>
    <row r="1251" spans="5:5" x14ac:dyDescent="0.3">
      <c r="E1251" s="251" t="s">
        <v>1618</v>
      </c>
    </row>
    <row r="1252" spans="5:5" x14ac:dyDescent="0.3">
      <c r="E1252" s="251" t="s">
        <v>1619</v>
      </c>
    </row>
    <row r="1253" spans="5:5" x14ac:dyDescent="0.3">
      <c r="E1253" s="251" t="s">
        <v>163</v>
      </c>
    </row>
    <row r="1254" spans="5:5" x14ac:dyDescent="0.3">
      <c r="E1254" s="251" t="s">
        <v>1620</v>
      </c>
    </row>
    <row r="1255" spans="5:5" x14ac:dyDescent="0.3">
      <c r="E1255" s="251" t="s">
        <v>1621</v>
      </c>
    </row>
    <row r="1256" spans="5:5" x14ac:dyDescent="0.3">
      <c r="E1256" s="251" t="s">
        <v>340</v>
      </c>
    </row>
    <row r="1257" spans="5:5" x14ac:dyDescent="0.3">
      <c r="E1257" s="251" t="s">
        <v>1622</v>
      </c>
    </row>
    <row r="1258" spans="5:5" x14ac:dyDescent="0.3">
      <c r="E1258" s="251" t="s">
        <v>1623</v>
      </c>
    </row>
    <row r="1259" spans="5:5" x14ac:dyDescent="0.3">
      <c r="E1259" s="251" t="s">
        <v>2083</v>
      </c>
    </row>
    <row r="1260" spans="5:5" x14ac:dyDescent="0.3">
      <c r="E1260" s="251" t="s">
        <v>2084</v>
      </c>
    </row>
    <row r="1261" spans="5:5" x14ac:dyDescent="0.3">
      <c r="E1261" s="251" t="s">
        <v>2085</v>
      </c>
    </row>
    <row r="1262" spans="5:5" x14ac:dyDescent="0.3">
      <c r="E1262" s="251" t="s">
        <v>294</v>
      </c>
    </row>
    <row r="1263" spans="5:5" x14ac:dyDescent="0.3">
      <c r="E1263" s="251" t="s">
        <v>1624</v>
      </c>
    </row>
    <row r="1264" spans="5:5" x14ac:dyDescent="0.3">
      <c r="E1264" s="251" t="s">
        <v>1625</v>
      </c>
    </row>
    <row r="1265" spans="5:5" x14ac:dyDescent="0.3">
      <c r="E1265" s="251" t="s">
        <v>1626</v>
      </c>
    </row>
    <row r="1266" spans="5:5" x14ac:dyDescent="0.3">
      <c r="E1266" s="251" t="s">
        <v>1627</v>
      </c>
    </row>
    <row r="1267" spans="5:5" x14ac:dyDescent="0.3">
      <c r="E1267" s="251" t="s">
        <v>2086</v>
      </c>
    </row>
    <row r="1268" spans="5:5" x14ac:dyDescent="0.3">
      <c r="E1268" s="251" t="s">
        <v>2087</v>
      </c>
    </row>
    <row r="1269" spans="5:5" x14ac:dyDescent="0.3">
      <c r="E1269" s="251" t="s">
        <v>2088</v>
      </c>
    </row>
    <row r="1270" spans="5:5" x14ac:dyDescent="0.3">
      <c r="E1270" s="251" t="s">
        <v>2089</v>
      </c>
    </row>
    <row r="1271" spans="5:5" x14ac:dyDescent="0.3">
      <c r="E1271" s="251" t="s">
        <v>257</v>
      </c>
    </row>
    <row r="1272" spans="5:5" x14ac:dyDescent="0.3">
      <c r="E1272" s="251" t="s">
        <v>1628</v>
      </c>
    </row>
    <row r="1273" spans="5:5" x14ac:dyDescent="0.3">
      <c r="E1273" s="251" t="s">
        <v>1629</v>
      </c>
    </row>
    <row r="1274" spans="5:5" x14ac:dyDescent="0.3">
      <c r="E1274" s="251" t="s">
        <v>1630</v>
      </c>
    </row>
    <row r="1275" spans="5:5" x14ac:dyDescent="0.3">
      <c r="E1275" s="251" t="s">
        <v>1631</v>
      </c>
    </row>
    <row r="1276" spans="5:5" x14ac:dyDescent="0.3">
      <c r="E1276" s="251" t="s">
        <v>1632</v>
      </c>
    </row>
    <row r="1277" spans="5:5" x14ac:dyDescent="0.3">
      <c r="E1277" s="251" t="s">
        <v>128</v>
      </c>
    </row>
    <row r="1278" spans="5:5" x14ac:dyDescent="0.3">
      <c r="E1278" s="251" t="s">
        <v>76</v>
      </c>
    </row>
    <row r="1279" spans="5:5" x14ac:dyDescent="0.3">
      <c r="E1279" s="251" t="s">
        <v>1633</v>
      </c>
    </row>
    <row r="1280" spans="5:5" x14ac:dyDescent="0.3">
      <c r="E1280" s="251" t="s">
        <v>1634</v>
      </c>
    </row>
    <row r="1281" spans="5:5" x14ac:dyDescent="0.3">
      <c r="E1281" s="251" t="s">
        <v>1635</v>
      </c>
    </row>
    <row r="1282" spans="5:5" x14ac:dyDescent="0.3">
      <c r="E1282" s="251" t="s">
        <v>341</v>
      </c>
    </row>
    <row r="1283" spans="5:5" x14ac:dyDescent="0.3">
      <c r="E1283" s="251" t="s">
        <v>1636</v>
      </c>
    </row>
    <row r="1284" spans="5:5" x14ac:dyDescent="0.3">
      <c r="E1284" s="251" t="s">
        <v>164</v>
      </c>
    </row>
    <row r="1285" spans="5:5" x14ac:dyDescent="0.3">
      <c r="E1285" s="251" t="s">
        <v>1637</v>
      </c>
    </row>
    <row r="1286" spans="5:5" x14ac:dyDescent="0.3">
      <c r="E1286" s="251" t="s">
        <v>1638</v>
      </c>
    </row>
    <row r="1287" spans="5:5" x14ac:dyDescent="0.3">
      <c r="E1287" s="251" t="s">
        <v>1639</v>
      </c>
    </row>
    <row r="1288" spans="5:5" x14ac:dyDescent="0.3">
      <c r="E1288" s="251" t="s">
        <v>1640</v>
      </c>
    </row>
    <row r="1289" spans="5:5" x14ac:dyDescent="0.3">
      <c r="E1289" s="251" t="s">
        <v>1641</v>
      </c>
    </row>
    <row r="1290" spans="5:5" x14ac:dyDescent="0.3">
      <c r="E1290" s="251" t="s">
        <v>1642</v>
      </c>
    </row>
    <row r="1291" spans="5:5" x14ac:dyDescent="0.3">
      <c r="E1291" s="251" t="s">
        <v>1643</v>
      </c>
    </row>
    <row r="1292" spans="5:5" x14ac:dyDescent="0.3">
      <c r="E1292" s="251" t="s">
        <v>1644</v>
      </c>
    </row>
    <row r="1293" spans="5:5" x14ac:dyDescent="0.3">
      <c r="E1293" s="251" t="s">
        <v>1645</v>
      </c>
    </row>
    <row r="1294" spans="5:5" x14ac:dyDescent="0.3">
      <c r="E1294" s="251" t="s">
        <v>1646</v>
      </c>
    </row>
    <row r="1295" spans="5:5" x14ac:dyDescent="0.3">
      <c r="E1295" s="251" t="s">
        <v>2090</v>
      </c>
    </row>
    <row r="1296" spans="5:5" x14ac:dyDescent="0.3">
      <c r="E1296" s="251" t="s">
        <v>1912</v>
      </c>
    </row>
    <row r="1297" spans="5:5" x14ac:dyDescent="0.3">
      <c r="E1297" s="251" t="s">
        <v>1913</v>
      </c>
    </row>
    <row r="1298" spans="5:5" x14ac:dyDescent="0.3">
      <c r="E1298" s="251" t="s">
        <v>258</v>
      </c>
    </row>
    <row r="1299" spans="5:5" x14ac:dyDescent="0.3">
      <c r="E1299" s="251" t="s">
        <v>1647</v>
      </c>
    </row>
    <row r="1300" spans="5:5" x14ac:dyDescent="0.3">
      <c r="E1300" s="251" t="s">
        <v>1648</v>
      </c>
    </row>
    <row r="1301" spans="5:5" x14ac:dyDescent="0.3">
      <c r="E1301" s="251" t="s">
        <v>342</v>
      </c>
    </row>
    <row r="1302" spans="5:5" x14ac:dyDescent="0.3">
      <c r="E1302" s="251" t="s">
        <v>1649</v>
      </c>
    </row>
    <row r="1303" spans="5:5" x14ac:dyDescent="0.3">
      <c r="E1303" s="251" t="s">
        <v>1650</v>
      </c>
    </row>
    <row r="1304" spans="5:5" x14ac:dyDescent="0.3">
      <c r="E1304" s="251" t="s">
        <v>1651</v>
      </c>
    </row>
    <row r="1305" spans="5:5" x14ac:dyDescent="0.3">
      <c r="E1305" s="251" t="s">
        <v>2091</v>
      </c>
    </row>
    <row r="1306" spans="5:5" x14ac:dyDescent="0.3">
      <c r="E1306" s="251" t="s">
        <v>1652</v>
      </c>
    </row>
    <row r="1307" spans="5:5" x14ac:dyDescent="0.3">
      <c r="E1307" s="251" t="s">
        <v>1653</v>
      </c>
    </row>
    <row r="1308" spans="5:5" x14ac:dyDescent="0.3">
      <c r="E1308" s="251" t="s">
        <v>1654</v>
      </c>
    </row>
    <row r="1309" spans="5:5" x14ac:dyDescent="0.3">
      <c r="E1309" s="251" t="s">
        <v>1655</v>
      </c>
    </row>
    <row r="1310" spans="5:5" x14ac:dyDescent="0.3">
      <c r="E1310" s="251" t="s">
        <v>1656</v>
      </c>
    </row>
    <row r="1311" spans="5:5" x14ac:dyDescent="0.3">
      <c r="E1311" s="251" t="s">
        <v>295</v>
      </c>
    </row>
    <row r="1312" spans="5:5" x14ac:dyDescent="0.3">
      <c r="E1312" s="251" t="s">
        <v>1657</v>
      </c>
    </row>
    <row r="1313" spans="5:5" x14ac:dyDescent="0.3">
      <c r="E1313" s="251" t="s">
        <v>1658</v>
      </c>
    </row>
    <row r="1314" spans="5:5" x14ac:dyDescent="0.3">
      <c r="E1314" s="251" t="s">
        <v>1659</v>
      </c>
    </row>
    <row r="1315" spans="5:5" x14ac:dyDescent="0.3">
      <c r="E1315" s="251" t="s">
        <v>1660</v>
      </c>
    </row>
    <row r="1316" spans="5:5" x14ac:dyDescent="0.3">
      <c r="E1316" s="251" t="s">
        <v>1661</v>
      </c>
    </row>
    <row r="1317" spans="5:5" x14ac:dyDescent="0.3">
      <c r="E1317" s="251" t="s">
        <v>1662</v>
      </c>
    </row>
    <row r="1318" spans="5:5" x14ac:dyDescent="0.3">
      <c r="E1318" s="251" t="s">
        <v>1663</v>
      </c>
    </row>
    <row r="1319" spans="5:5" x14ac:dyDescent="0.3">
      <c r="E1319" s="251" t="s">
        <v>1664</v>
      </c>
    </row>
    <row r="1320" spans="5:5" x14ac:dyDescent="0.3">
      <c r="E1320" s="251" t="s">
        <v>1665</v>
      </c>
    </row>
    <row r="1321" spans="5:5" x14ac:dyDescent="0.3">
      <c r="E1321" s="251" t="s">
        <v>1666</v>
      </c>
    </row>
    <row r="1322" spans="5:5" x14ac:dyDescent="0.3">
      <c r="E1322" s="251" t="s">
        <v>1667</v>
      </c>
    </row>
    <row r="1323" spans="5:5" x14ac:dyDescent="0.3">
      <c r="E1323" s="251" t="s">
        <v>1668</v>
      </c>
    </row>
    <row r="1324" spans="5:5" x14ac:dyDescent="0.3">
      <c r="E1324" s="251" t="s">
        <v>1669</v>
      </c>
    </row>
    <row r="1325" spans="5:5" x14ac:dyDescent="0.3">
      <c r="E1325" s="251" t="s">
        <v>1670</v>
      </c>
    </row>
    <row r="1326" spans="5:5" x14ac:dyDescent="0.3">
      <c r="E1326" s="251" t="s">
        <v>2092</v>
      </c>
    </row>
    <row r="1327" spans="5:5" x14ac:dyDescent="0.3">
      <c r="E1327" s="251" t="s">
        <v>1671</v>
      </c>
    </row>
    <row r="1328" spans="5:5" x14ac:dyDescent="0.3">
      <c r="E1328" s="251" t="s">
        <v>1672</v>
      </c>
    </row>
    <row r="1329" spans="5:5" x14ac:dyDescent="0.3">
      <c r="E1329" s="251" t="s">
        <v>1673</v>
      </c>
    </row>
    <row r="1330" spans="5:5" x14ac:dyDescent="0.3">
      <c r="E1330" s="251" t="s">
        <v>1674</v>
      </c>
    </row>
    <row r="1331" spans="5:5" x14ac:dyDescent="0.3">
      <c r="E1331" s="251" t="s">
        <v>1675</v>
      </c>
    </row>
    <row r="1332" spans="5:5" x14ac:dyDescent="0.3">
      <c r="E1332" s="251" t="s">
        <v>1676</v>
      </c>
    </row>
    <row r="1333" spans="5:5" x14ac:dyDescent="0.3">
      <c r="E1333" s="251" t="s">
        <v>1677</v>
      </c>
    </row>
    <row r="1334" spans="5:5" x14ac:dyDescent="0.3">
      <c r="E1334" s="251" t="s">
        <v>1678</v>
      </c>
    </row>
    <row r="1335" spans="5:5" x14ac:dyDescent="0.3">
      <c r="E1335" s="251" t="s">
        <v>1679</v>
      </c>
    </row>
    <row r="1336" spans="5:5" x14ac:dyDescent="0.3">
      <c r="E1336" s="251" t="s">
        <v>1680</v>
      </c>
    </row>
    <row r="1337" spans="5:5" x14ac:dyDescent="0.3">
      <c r="E1337" s="251" t="s">
        <v>343</v>
      </c>
    </row>
    <row r="1338" spans="5:5" x14ac:dyDescent="0.3">
      <c r="E1338" s="251" t="s">
        <v>1681</v>
      </c>
    </row>
    <row r="1339" spans="5:5" x14ac:dyDescent="0.3">
      <c r="E1339" s="251" t="s">
        <v>1682</v>
      </c>
    </row>
    <row r="1340" spans="5:5" x14ac:dyDescent="0.3">
      <c r="E1340" s="251" t="s">
        <v>1683</v>
      </c>
    </row>
    <row r="1341" spans="5:5" x14ac:dyDescent="0.3">
      <c r="E1341" s="251" t="s">
        <v>1684</v>
      </c>
    </row>
    <row r="1342" spans="5:5" x14ac:dyDescent="0.3">
      <c r="E1342" s="251" t="s">
        <v>1685</v>
      </c>
    </row>
    <row r="1343" spans="5:5" x14ac:dyDescent="0.3">
      <c r="E1343" s="251" t="s">
        <v>259</v>
      </c>
    </row>
    <row r="1344" spans="5:5" x14ac:dyDescent="0.3">
      <c r="E1344" s="251" t="s">
        <v>1686</v>
      </c>
    </row>
    <row r="1345" spans="5:5" x14ac:dyDescent="0.3">
      <c r="E1345" s="251" t="s">
        <v>1687</v>
      </c>
    </row>
    <row r="1346" spans="5:5" x14ac:dyDescent="0.3">
      <c r="E1346" s="251" t="s">
        <v>1688</v>
      </c>
    </row>
    <row r="1347" spans="5:5" x14ac:dyDescent="0.3">
      <c r="E1347" s="251" t="s">
        <v>1689</v>
      </c>
    </row>
    <row r="1348" spans="5:5" x14ac:dyDescent="0.3">
      <c r="E1348" s="251" t="s">
        <v>1690</v>
      </c>
    </row>
    <row r="1349" spans="5:5" x14ac:dyDescent="0.3">
      <c r="E1349" s="251" t="s">
        <v>1691</v>
      </c>
    </row>
    <row r="1350" spans="5:5" x14ac:dyDescent="0.3">
      <c r="E1350" s="251" t="s">
        <v>1692</v>
      </c>
    </row>
    <row r="1351" spans="5:5" x14ac:dyDescent="0.3">
      <c r="E1351" s="251" t="s">
        <v>165</v>
      </c>
    </row>
    <row r="1352" spans="5:5" x14ac:dyDescent="0.3">
      <c r="E1352" s="251" t="s">
        <v>1693</v>
      </c>
    </row>
    <row r="1353" spans="5:5" x14ac:dyDescent="0.3">
      <c r="E1353" s="251" t="s">
        <v>1694</v>
      </c>
    </row>
    <row r="1354" spans="5:5" x14ac:dyDescent="0.3">
      <c r="E1354" s="251" t="s">
        <v>2093</v>
      </c>
    </row>
    <row r="1355" spans="5:5" x14ac:dyDescent="0.3">
      <c r="E1355" s="251" t="s">
        <v>2094</v>
      </c>
    </row>
    <row r="1356" spans="5:5" x14ac:dyDescent="0.3">
      <c r="E1356" s="251" t="s">
        <v>2095</v>
      </c>
    </row>
    <row r="1357" spans="5:5" x14ac:dyDescent="0.3">
      <c r="E1357" s="251" t="s">
        <v>2096</v>
      </c>
    </row>
    <row r="1358" spans="5:5" x14ac:dyDescent="0.3">
      <c r="E1358" s="251" t="s">
        <v>2097</v>
      </c>
    </row>
    <row r="1359" spans="5:5" x14ac:dyDescent="0.3">
      <c r="E1359" s="251" t="s">
        <v>2098</v>
      </c>
    </row>
    <row r="1360" spans="5:5" x14ac:dyDescent="0.3">
      <c r="E1360" s="251" t="s">
        <v>59</v>
      </c>
    </row>
    <row r="1361" spans="5:5" x14ac:dyDescent="0.3">
      <c r="E1361" s="251" t="s">
        <v>1695</v>
      </c>
    </row>
    <row r="1362" spans="5:5" x14ac:dyDescent="0.3">
      <c r="E1362" s="251" t="s">
        <v>1696</v>
      </c>
    </row>
    <row r="1363" spans="5:5" x14ac:dyDescent="0.3">
      <c r="E1363" s="251" t="s">
        <v>1697</v>
      </c>
    </row>
    <row r="1364" spans="5:5" x14ac:dyDescent="0.3">
      <c r="E1364" s="251" t="s">
        <v>1698</v>
      </c>
    </row>
    <row r="1365" spans="5:5" x14ac:dyDescent="0.3">
      <c r="E1365" s="251" t="s">
        <v>1699</v>
      </c>
    </row>
    <row r="1366" spans="5:5" x14ac:dyDescent="0.3">
      <c r="E1366" s="251" t="s">
        <v>1700</v>
      </c>
    </row>
    <row r="1367" spans="5:5" x14ac:dyDescent="0.3">
      <c r="E1367" s="251" t="s">
        <v>1701</v>
      </c>
    </row>
    <row r="1368" spans="5:5" x14ac:dyDescent="0.3">
      <c r="E1368" s="251" t="s">
        <v>261</v>
      </c>
    </row>
    <row r="1369" spans="5:5" x14ac:dyDescent="0.3">
      <c r="E1369" s="251" t="s">
        <v>1702</v>
      </c>
    </row>
    <row r="1370" spans="5:5" x14ac:dyDescent="0.3">
      <c r="E1370" s="251" t="s">
        <v>1703</v>
      </c>
    </row>
    <row r="1371" spans="5:5" x14ac:dyDescent="0.3">
      <c r="E1371" s="251" t="s">
        <v>216</v>
      </c>
    </row>
    <row r="1372" spans="5:5" x14ac:dyDescent="0.3">
      <c r="E1372" s="251" t="s">
        <v>1704</v>
      </c>
    </row>
    <row r="1373" spans="5:5" x14ac:dyDescent="0.3">
      <c r="E1373" s="251" t="s">
        <v>2099</v>
      </c>
    </row>
    <row r="1374" spans="5:5" x14ac:dyDescent="0.3">
      <c r="E1374" s="251" t="s">
        <v>1705</v>
      </c>
    </row>
    <row r="1375" spans="5:5" x14ac:dyDescent="0.3">
      <c r="E1375" s="251" t="s">
        <v>1706</v>
      </c>
    </row>
    <row r="1376" spans="5:5" x14ac:dyDescent="0.3">
      <c r="E1376" s="251" t="s">
        <v>1707</v>
      </c>
    </row>
    <row r="1377" spans="5:5" x14ac:dyDescent="0.3">
      <c r="E1377" s="251" t="s">
        <v>1708</v>
      </c>
    </row>
    <row r="1378" spans="5:5" x14ac:dyDescent="0.3">
      <c r="E1378" s="251" t="s">
        <v>1709</v>
      </c>
    </row>
    <row r="1379" spans="5:5" x14ac:dyDescent="0.3">
      <c r="E1379" s="251" t="s">
        <v>344</v>
      </c>
    </row>
    <row r="1380" spans="5:5" x14ac:dyDescent="0.3">
      <c r="E1380" s="251" t="s">
        <v>1710</v>
      </c>
    </row>
    <row r="1381" spans="5:5" x14ac:dyDescent="0.3">
      <c r="E1381" s="251" t="s">
        <v>1711</v>
      </c>
    </row>
    <row r="1382" spans="5:5" x14ac:dyDescent="0.3">
      <c r="E1382" s="251" t="s">
        <v>1712</v>
      </c>
    </row>
    <row r="1383" spans="5:5" x14ac:dyDescent="0.3">
      <c r="E1383" s="251" t="s">
        <v>1713</v>
      </c>
    </row>
    <row r="1384" spans="5:5" x14ac:dyDescent="0.3">
      <c r="E1384" s="251" t="s">
        <v>217</v>
      </c>
    </row>
    <row r="1385" spans="5:5" x14ac:dyDescent="0.3">
      <c r="E1385" s="251" t="s">
        <v>1714</v>
      </c>
    </row>
    <row r="1386" spans="5:5" x14ac:dyDescent="0.3">
      <c r="E1386" s="251" t="s">
        <v>1715</v>
      </c>
    </row>
    <row r="1387" spans="5:5" x14ac:dyDescent="0.3">
      <c r="E1387" s="251" t="s">
        <v>218</v>
      </c>
    </row>
    <row r="1388" spans="5:5" x14ac:dyDescent="0.3">
      <c r="E1388" s="251" t="s">
        <v>2100</v>
      </c>
    </row>
    <row r="1389" spans="5:5" x14ac:dyDescent="0.3">
      <c r="E1389" s="251" t="s">
        <v>296</v>
      </c>
    </row>
    <row r="1390" spans="5:5" x14ac:dyDescent="0.3">
      <c r="E1390" s="251" t="s">
        <v>1716</v>
      </c>
    </row>
    <row r="1391" spans="5:5" x14ac:dyDescent="0.3">
      <c r="E1391" s="251" t="s">
        <v>1717</v>
      </c>
    </row>
    <row r="1392" spans="5:5" x14ac:dyDescent="0.3">
      <c r="E1392" s="251" t="s">
        <v>1718</v>
      </c>
    </row>
    <row r="1393" spans="5:5" x14ac:dyDescent="0.3">
      <c r="E1393" s="251" t="s">
        <v>129</v>
      </c>
    </row>
    <row r="1394" spans="5:5" x14ac:dyDescent="0.3">
      <c r="E1394" s="251" t="s">
        <v>1719</v>
      </c>
    </row>
    <row r="1395" spans="5:5" x14ac:dyDescent="0.3">
      <c r="E1395" s="251" t="s">
        <v>1720</v>
      </c>
    </row>
    <row r="1396" spans="5:5" x14ac:dyDescent="0.3">
      <c r="E1396" s="251" t="s">
        <v>360</v>
      </c>
    </row>
    <row r="1397" spans="5:5" x14ac:dyDescent="0.3">
      <c r="E1397" s="251" t="s">
        <v>1721</v>
      </c>
    </row>
    <row r="1398" spans="5:5" x14ac:dyDescent="0.3">
      <c r="E1398" s="251" t="s">
        <v>1722</v>
      </c>
    </row>
    <row r="1399" spans="5:5" x14ac:dyDescent="0.3">
      <c r="E1399" s="251" t="s">
        <v>1723</v>
      </c>
    </row>
    <row r="1400" spans="5:5" x14ac:dyDescent="0.3">
      <c r="E1400" s="251" t="s">
        <v>1724</v>
      </c>
    </row>
    <row r="1401" spans="5:5" x14ac:dyDescent="0.3">
      <c r="E1401" s="251" t="s">
        <v>2101</v>
      </c>
    </row>
    <row r="1402" spans="5:5" x14ac:dyDescent="0.3">
      <c r="E1402" s="251" t="s">
        <v>345</v>
      </c>
    </row>
    <row r="1403" spans="5:5" x14ac:dyDescent="0.3">
      <c r="E1403" s="251" t="s">
        <v>166</v>
      </c>
    </row>
    <row r="1404" spans="5:5" x14ac:dyDescent="0.3">
      <c r="E1404" s="251" t="s">
        <v>1725</v>
      </c>
    </row>
    <row r="1405" spans="5:5" x14ac:dyDescent="0.3">
      <c r="E1405" s="251" t="s">
        <v>77</v>
      </c>
    </row>
    <row r="1406" spans="5:5" x14ac:dyDescent="0.3">
      <c r="E1406" s="251" t="s">
        <v>1726</v>
      </c>
    </row>
    <row r="1407" spans="5:5" x14ac:dyDescent="0.3">
      <c r="E1407" s="251" t="s">
        <v>1727</v>
      </c>
    </row>
    <row r="1408" spans="5:5" x14ac:dyDescent="0.3">
      <c r="E1408" s="251" t="s">
        <v>136</v>
      </c>
    </row>
    <row r="1409" spans="5:5" x14ac:dyDescent="0.3">
      <c r="E1409" s="251" t="s">
        <v>1975</v>
      </c>
    </row>
    <row r="1410" spans="5:5" x14ac:dyDescent="0.3">
      <c r="E1410" s="251" t="s">
        <v>1728</v>
      </c>
    </row>
    <row r="1411" spans="5:5" x14ac:dyDescent="0.3">
      <c r="E1411" s="251" t="s">
        <v>1729</v>
      </c>
    </row>
    <row r="1412" spans="5:5" x14ac:dyDescent="0.3">
      <c r="E1412" s="251" t="s">
        <v>1730</v>
      </c>
    </row>
    <row r="1413" spans="5:5" x14ac:dyDescent="0.3">
      <c r="E1413" s="251" t="s">
        <v>1731</v>
      </c>
    </row>
    <row r="1414" spans="5:5" x14ac:dyDescent="0.3">
      <c r="E1414" s="251" t="s">
        <v>1732</v>
      </c>
    </row>
    <row r="1415" spans="5:5" x14ac:dyDescent="0.3">
      <c r="E1415" s="251" t="s">
        <v>1733</v>
      </c>
    </row>
    <row r="1416" spans="5:5" x14ac:dyDescent="0.3">
      <c r="E1416" s="251" t="s">
        <v>1734</v>
      </c>
    </row>
    <row r="1417" spans="5:5" x14ac:dyDescent="0.3">
      <c r="E1417" s="251" t="s">
        <v>1735</v>
      </c>
    </row>
    <row r="1418" spans="5:5" x14ac:dyDescent="0.3">
      <c r="E1418" s="251" t="s">
        <v>1736</v>
      </c>
    </row>
    <row r="1419" spans="5:5" x14ac:dyDescent="0.3">
      <c r="E1419" s="251" t="s">
        <v>1737</v>
      </c>
    </row>
    <row r="1420" spans="5:5" x14ac:dyDescent="0.3">
      <c r="E1420" s="251" t="s">
        <v>1738</v>
      </c>
    </row>
    <row r="1421" spans="5:5" x14ac:dyDescent="0.3">
      <c r="E1421" s="251" t="s">
        <v>2102</v>
      </c>
    </row>
    <row r="1422" spans="5:5" x14ac:dyDescent="0.3">
      <c r="E1422" s="251" t="s">
        <v>2103</v>
      </c>
    </row>
    <row r="1423" spans="5:5" x14ac:dyDescent="0.3">
      <c r="E1423" s="251" t="s">
        <v>1739</v>
      </c>
    </row>
    <row r="1424" spans="5:5" x14ac:dyDescent="0.3">
      <c r="E1424" s="251" t="s">
        <v>1740</v>
      </c>
    </row>
    <row r="1425" spans="5:5" x14ac:dyDescent="0.3">
      <c r="E1425" s="251" t="s">
        <v>2104</v>
      </c>
    </row>
    <row r="1426" spans="5:5" x14ac:dyDescent="0.3">
      <c r="E1426" s="251" t="s">
        <v>1741</v>
      </c>
    </row>
    <row r="1427" spans="5:5" x14ac:dyDescent="0.3">
      <c r="E1427" s="251" t="s">
        <v>2105</v>
      </c>
    </row>
    <row r="1428" spans="5:5" x14ac:dyDescent="0.3">
      <c r="E1428" s="251" t="s">
        <v>262</v>
      </c>
    </row>
    <row r="1429" spans="5:5" x14ac:dyDescent="0.3">
      <c r="E1429" s="251" t="s">
        <v>1742</v>
      </c>
    </row>
    <row r="1430" spans="5:5" x14ac:dyDescent="0.3">
      <c r="E1430" s="251" t="s">
        <v>1743</v>
      </c>
    </row>
    <row r="1431" spans="5:5" x14ac:dyDescent="0.3">
      <c r="E1431" s="251" t="s">
        <v>1744</v>
      </c>
    </row>
    <row r="1432" spans="5:5" x14ac:dyDescent="0.3">
      <c r="E1432" s="251" t="s">
        <v>1745</v>
      </c>
    </row>
    <row r="1433" spans="5:5" x14ac:dyDescent="0.3">
      <c r="E1433" s="251" t="s">
        <v>219</v>
      </c>
    </row>
    <row r="1434" spans="5:5" x14ac:dyDescent="0.3">
      <c r="E1434" s="251" t="s">
        <v>1746</v>
      </c>
    </row>
    <row r="1435" spans="5:5" x14ac:dyDescent="0.3">
      <c r="E1435" s="251" t="s">
        <v>1747</v>
      </c>
    </row>
    <row r="1436" spans="5:5" x14ac:dyDescent="0.3">
      <c r="E1436" s="251" t="s">
        <v>263</v>
      </c>
    </row>
    <row r="1437" spans="5:5" x14ac:dyDescent="0.3">
      <c r="E1437" s="251" t="s">
        <v>1748</v>
      </c>
    </row>
    <row r="1438" spans="5:5" x14ac:dyDescent="0.3">
      <c r="E1438" s="251" t="s">
        <v>1749</v>
      </c>
    </row>
    <row r="1439" spans="5:5" x14ac:dyDescent="0.3">
      <c r="E1439" s="251" t="s">
        <v>1750</v>
      </c>
    </row>
    <row r="1440" spans="5:5" x14ac:dyDescent="0.3">
      <c r="E1440" s="251" t="s">
        <v>1751</v>
      </c>
    </row>
    <row r="1441" spans="5:5" x14ac:dyDescent="0.3">
      <c r="E1441" s="251" t="s">
        <v>1752</v>
      </c>
    </row>
    <row r="1442" spans="5:5" x14ac:dyDescent="0.3">
      <c r="E1442" s="251" t="s">
        <v>1753</v>
      </c>
    </row>
    <row r="1443" spans="5:5" x14ac:dyDescent="0.3">
      <c r="E1443" s="251" t="s">
        <v>1754</v>
      </c>
    </row>
    <row r="1444" spans="5:5" x14ac:dyDescent="0.3">
      <c r="E1444" s="251" t="s">
        <v>2106</v>
      </c>
    </row>
    <row r="1445" spans="5:5" x14ac:dyDescent="0.3">
      <c r="E1445" s="251" t="s">
        <v>2107</v>
      </c>
    </row>
    <row r="1446" spans="5:5" x14ac:dyDescent="0.3">
      <c r="E1446" s="251" t="s">
        <v>2108</v>
      </c>
    </row>
    <row r="1447" spans="5:5" x14ac:dyDescent="0.3">
      <c r="E1447" s="251" t="s">
        <v>2109</v>
      </c>
    </row>
    <row r="1448" spans="5:5" x14ac:dyDescent="0.3">
      <c r="E1448" s="251" t="s">
        <v>1755</v>
      </c>
    </row>
    <row r="1449" spans="5:5" x14ac:dyDescent="0.3">
      <c r="E1449" s="251" t="s">
        <v>1756</v>
      </c>
    </row>
    <row r="1450" spans="5:5" x14ac:dyDescent="0.3">
      <c r="E1450" s="251" t="s">
        <v>1757</v>
      </c>
    </row>
    <row r="1451" spans="5:5" x14ac:dyDescent="0.3">
      <c r="E1451" s="251" t="s">
        <v>1758</v>
      </c>
    </row>
    <row r="1452" spans="5:5" x14ac:dyDescent="0.3">
      <c r="E1452" s="251" t="s">
        <v>2110</v>
      </c>
    </row>
    <row r="1453" spans="5:5" x14ac:dyDescent="0.3">
      <c r="E1453" s="251" t="s">
        <v>78</v>
      </c>
    </row>
    <row r="1454" spans="5:5" x14ac:dyDescent="0.3">
      <c r="E1454" s="251" t="s">
        <v>1759</v>
      </c>
    </row>
    <row r="1455" spans="5:5" x14ac:dyDescent="0.3">
      <c r="E1455" s="251" t="s">
        <v>1760</v>
      </c>
    </row>
    <row r="1456" spans="5:5" x14ac:dyDescent="0.3">
      <c r="E1456" s="251" t="s">
        <v>1761</v>
      </c>
    </row>
    <row r="1457" spans="5:5" x14ac:dyDescent="0.3">
      <c r="E1457" s="251" t="s">
        <v>2111</v>
      </c>
    </row>
    <row r="1458" spans="5:5" x14ac:dyDescent="0.3">
      <c r="E1458" s="251" t="s">
        <v>1762</v>
      </c>
    </row>
    <row r="1459" spans="5:5" x14ac:dyDescent="0.3">
      <c r="E1459" s="251" t="s">
        <v>1763</v>
      </c>
    </row>
    <row r="1460" spans="5:5" x14ac:dyDescent="0.3">
      <c r="E1460" s="251" t="s">
        <v>1764</v>
      </c>
    </row>
    <row r="1461" spans="5:5" x14ac:dyDescent="0.3">
      <c r="E1461" s="251" t="s">
        <v>1765</v>
      </c>
    </row>
    <row r="1462" spans="5:5" x14ac:dyDescent="0.3">
      <c r="E1462" s="251" t="s">
        <v>1766</v>
      </c>
    </row>
    <row r="1463" spans="5:5" x14ac:dyDescent="0.3">
      <c r="E1463" s="251" t="s">
        <v>346</v>
      </c>
    </row>
    <row r="1464" spans="5:5" x14ac:dyDescent="0.3">
      <c r="E1464" s="251" t="s">
        <v>1767</v>
      </c>
    </row>
    <row r="1465" spans="5:5" x14ac:dyDescent="0.3">
      <c r="E1465" s="251" t="s">
        <v>1768</v>
      </c>
    </row>
    <row r="1466" spans="5:5" x14ac:dyDescent="0.3">
      <c r="E1466" s="251" t="s">
        <v>1769</v>
      </c>
    </row>
    <row r="1467" spans="5:5" x14ac:dyDescent="0.3">
      <c r="E1467" s="251" t="s">
        <v>1770</v>
      </c>
    </row>
    <row r="1468" spans="5:5" x14ac:dyDescent="0.3">
      <c r="E1468" s="251" t="s">
        <v>220</v>
      </c>
    </row>
    <row r="1469" spans="5:5" x14ac:dyDescent="0.3">
      <c r="E1469" s="251" t="s">
        <v>2112</v>
      </c>
    </row>
    <row r="1470" spans="5:5" x14ac:dyDescent="0.3">
      <c r="E1470" s="251" t="s">
        <v>2113</v>
      </c>
    </row>
    <row r="1471" spans="5:5" x14ac:dyDescent="0.3">
      <c r="E1471" s="251" t="s">
        <v>1914</v>
      </c>
    </row>
    <row r="1472" spans="5:5" x14ac:dyDescent="0.3">
      <c r="E1472" s="251" t="s">
        <v>2114</v>
      </c>
    </row>
    <row r="1473" spans="5:5" x14ac:dyDescent="0.3">
      <c r="E1473" s="251" t="s">
        <v>347</v>
      </c>
    </row>
    <row r="1474" spans="5:5" x14ac:dyDescent="0.3">
      <c r="E1474" s="251" t="s">
        <v>79</v>
      </c>
    </row>
    <row r="1475" spans="5:5" x14ac:dyDescent="0.3">
      <c r="E1475" s="251" t="s">
        <v>1771</v>
      </c>
    </row>
    <row r="1476" spans="5:5" x14ac:dyDescent="0.3">
      <c r="E1476" s="251" t="s">
        <v>1772</v>
      </c>
    </row>
    <row r="1477" spans="5:5" x14ac:dyDescent="0.3">
      <c r="E1477" s="251" t="s">
        <v>1773</v>
      </c>
    </row>
    <row r="1478" spans="5:5" x14ac:dyDescent="0.3">
      <c r="E1478" s="251" t="s">
        <v>1774</v>
      </c>
    </row>
    <row r="1479" spans="5:5" x14ac:dyDescent="0.3">
      <c r="E1479" s="251" t="s">
        <v>80</v>
      </c>
    </row>
    <row r="1480" spans="5:5" x14ac:dyDescent="0.3">
      <c r="E1480" s="251" t="s">
        <v>1775</v>
      </c>
    </row>
    <row r="1481" spans="5:5" x14ac:dyDescent="0.3">
      <c r="E1481" s="251" t="s">
        <v>1776</v>
      </c>
    </row>
    <row r="1482" spans="5:5" x14ac:dyDescent="0.3">
      <c r="E1482" s="251" t="s">
        <v>1777</v>
      </c>
    </row>
    <row r="1483" spans="5:5" x14ac:dyDescent="0.3">
      <c r="E1483" s="251" t="s">
        <v>1778</v>
      </c>
    </row>
    <row r="1484" spans="5:5" x14ac:dyDescent="0.3">
      <c r="E1484" s="251" t="s">
        <v>130</v>
      </c>
    </row>
    <row r="1485" spans="5:5" x14ac:dyDescent="0.3">
      <c r="E1485" s="251" t="s">
        <v>1779</v>
      </c>
    </row>
    <row r="1486" spans="5:5" x14ac:dyDescent="0.3">
      <c r="E1486" s="251" t="s">
        <v>1780</v>
      </c>
    </row>
    <row r="1487" spans="5:5" x14ac:dyDescent="0.3">
      <c r="E1487" s="251" t="s">
        <v>1781</v>
      </c>
    </row>
    <row r="1488" spans="5:5" x14ac:dyDescent="0.3">
      <c r="E1488" s="251" t="s">
        <v>1782</v>
      </c>
    </row>
    <row r="1489" spans="5:5" x14ac:dyDescent="0.3">
      <c r="E1489" s="251" t="s">
        <v>1783</v>
      </c>
    </row>
    <row r="1490" spans="5:5" x14ac:dyDescent="0.3">
      <c r="E1490" s="251" t="s">
        <v>1784</v>
      </c>
    </row>
    <row r="1491" spans="5:5" x14ac:dyDescent="0.3">
      <c r="E1491" s="251" t="s">
        <v>1785</v>
      </c>
    </row>
    <row r="1492" spans="5:5" x14ac:dyDescent="0.3">
      <c r="E1492" s="251" t="s">
        <v>1786</v>
      </c>
    </row>
    <row r="1493" spans="5:5" x14ac:dyDescent="0.3">
      <c r="E1493" s="251" t="s">
        <v>1787</v>
      </c>
    </row>
    <row r="1494" spans="5:5" x14ac:dyDescent="0.3">
      <c r="E1494" s="251" t="s">
        <v>1788</v>
      </c>
    </row>
    <row r="1495" spans="5:5" x14ac:dyDescent="0.3">
      <c r="E1495" s="251" t="s">
        <v>1789</v>
      </c>
    </row>
    <row r="1496" spans="5:5" x14ac:dyDescent="0.3">
      <c r="E1496" s="251" t="s">
        <v>1790</v>
      </c>
    </row>
    <row r="1497" spans="5:5" x14ac:dyDescent="0.3">
      <c r="E1497" s="251" t="s">
        <v>1791</v>
      </c>
    </row>
    <row r="1498" spans="5:5" x14ac:dyDescent="0.3">
      <c r="E1498" s="251" t="s">
        <v>1792</v>
      </c>
    </row>
    <row r="1499" spans="5:5" x14ac:dyDescent="0.3">
      <c r="E1499" s="251" t="s">
        <v>264</v>
      </c>
    </row>
    <row r="1500" spans="5:5" x14ac:dyDescent="0.3">
      <c r="E1500" s="251" t="s">
        <v>1793</v>
      </c>
    </row>
    <row r="1501" spans="5:5" x14ac:dyDescent="0.3">
      <c r="E1501" s="251" t="s">
        <v>1794</v>
      </c>
    </row>
    <row r="1502" spans="5:5" x14ac:dyDescent="0.3">
      <c r="E1502" s="251" t="s">
        <v>1795</v>
      </c>
    </row>
    <row r="1503" spans="5:5" x14ac:dyDescent="0.3">
      <c r="E1503" s="251" t="s">
        <v>1796</v>
      </c>
    </row>
    <row r="1504" spans="5:5" x14ac:dyDescent="0.3">
      <c r="E1504" s="251" t="s">
        <v>1797</v>
      </c>
    </row>
    <row r="1505" spans="5:5" x14ac:dyDescent="0.3">
      <c r="E1505" s="251" t="s">
        <v>2115</v>
      </c>
    </row>
    <row r="1506" spans="5:5" x14ac:dyDescent="0.3">
      <c r="E1506" s="251" t="s">
        <v>1915</v>
      </c>
    </row>
    <row r="1507" spans="5:5" x14ac:dyDescent="0.3">
      <c r="E1507" s="251" t="s">
        <v>2116</v>
      </c>
    </row>
    <row r="1508" spans="5:5" x14ac:dyDescent="0.3">
      <c r="E1508" s="251" t="s">
        <v>361</v>
      </c>
    </row>
    <row r="1509" spans="5:5" x14ac:dyDescent="0.3">
      <c r="E1509" s="251" t="s">
        <v>1997</v>
      </c>
    </row>
    <row r="1510" spans="5:5" x14ac:dyDescent="0.3">
      <c r="E1510" s="251" t="s">
        <v>1798</v>
      </c>
    </row>
    <row r="1511" spans="5:5" x14ac:dyDescent="0.3">
      <c r="E1511" s="251" t="s">
        <v>1799</v>
      </c>
    </row>
    <row r="1512" spans="5:5" x14ac:dyDescent="0.3">
      <c r="E1512" s="251" t="s">
        <v>1800</v>
      </c>
    </row>
    <row r="1513" spans="5:5" x14ac:dyDescent="0.3">
      <c r="E1513" s="251" t="s">
        <v>1801</v>
      </c>
    </row>
    <row r="1514" spans="5:5" x14ac:dyDescent="0.3">
      <c r="E1514" s="251" t="s">
        <v>1802</v>
      </c>
    </row>
    <row r="1515" spans="5:5" x14ac:dyDescent="0.3">
      <c r="E1515" s="251" t="s">
        <v>1803</v>
      </c>
    </row>
    <row r="1516" spans="5:5" x14ac:dyDescent="0.3">
      <c r="E1516" s="251" t="s">
        <v>81</v>
      </c>
    </row>
    <row r="1517" spans="5:5" x14ac:dyDescent="0.3">
      <c r="E1517" s="251" t="s">
        <v>1804</v>
      </c>
    </row>
    <row r="1518" spans="5:5" x14ac:dyDescent="0.3">
      <c r="E1518" s="251" t="s">
        <v>2117</v>
      </c>
    </row>
    <row r="1519" spans="5:5" x14ac:dyDescent="0.3">
      <c r="E1519" s="251" t="s">
        <v>1805</v>
      </c>
    </row>
    <row r="1520" spans="5:5" x14ac:dyDescent="0.3">
      <c r="E1520" s="251" t="s">
        <v>1806</v>
      </c>
    </row>
    <row r="1521" spans="5:5" x14ac:dyDescent="0.3">
      <c r="E1521" s="251" t="s">
        <v>1807</v>
      </c>
    </row>
    <row r="1522" spans="5:5" x14ac:dyDescent="0.3">
      <c r="E1522" s="251" t="s">
        <v>1808</v>
      </c>
    </row>
    <row r="1523" spans="5:5" x14ac:dyDescent="0.3">
      <c r="E1523" s="251" t="s">
        <v>1809</v>
      </c>
    </row>
    <row r="1524" spans="5:5" x14ac:dyDescent="0.3">
      <c r="E1524" s="251" t="s">
        <v>1810</v>
      </c>
    </row>
    <row r="1525" spans="5:5" x14ac:dyDescent="0.3">
      <c r="E1525" s="251" t="s">
        <v>348</v>
      </c>
    </row>
    <row r="1526" spans="5:5" x14ac:dyDescent="0.3">
      <c r="E1526" s="251" t="s">
        <v>1811</v>
      </c>
    </row>
    <row r="1527" spans="5:5" x14ac:dyDescent="0.3">
      <c r="E1527" s="251" t="s">
        <v>1812</v>
      </c>
    </row>
    <row r="1528" spans="5:5" x14ac:dyDescent="0.3">
      <c r="E1528" s="251" t="s">
        <v>1813</v>
      </c>
    </row>
    <row r="1529" spans="5:5" x14ac:dyDescent="0.3">
      <c r="E1529" s="251" t="s">
        <v>2118</v>
      </c>
    </row>
    <row r="1530" spans="5:5" x14ac:dyDescent="0.3">
      <c r="E1530" s="251" t="s">
        <v>1814</v>
      </c>
    </row>
    <row r="1531" spans="5:5" x14ac:dyDescent="0.3">
      <c r="E1531" s="251" t="s">
        <v>1815</v>
      </c>
    </row>
    <row r="1532" spans="5:5" x14ac:dyDescent="0.3">
      <c r="E1532" s="251" t="s">
        <v>1816</v>
      </c>
    </row>
    <row r="1533" spans="5:5" x14ac:dyDescent="0.3">
      <c r="E1533" s="251" t="s">
        <v>1817</v>
      </c>
    </row>
    <row r="1534" spans="5:5" x14ac:dyDescent="0.3">
      <c r="E1534" s="251" t="s">
        <v>349</v>
      </c>
    </row>
    <row r="1535" spans="5:5" x14ac:dyDescent="0.3">
      <c r="E1535" s="251" t="s">
        <v>1818</v>
      </c>
    </row>
    <row r="1536" spans="5:5" x14ac:dyDescent="0.3">
      <c r="E1536" s="251" t="s">
        <v>1819</v>
      </c>
    </row>
    <row r="1537" spans="5:5" x14ac:dyDescent="0.3">
      <c r="E1537" s="251" t="s">
        <v>1820</v>
      </c>
    </row>
    <row r="1538" spans="5:5" x14ac:dyDescent="0.3">
      <c r="E1538" s="251" t="s">
        <v>1821</v>
      </c>
    </row>
    <row r="1539" spans="5:5" x14ac:dyDescent="0.3">
      <c r="E1539" s="251" t="s">
        <v>1822</v>
      </c>
    </row>
    <row r="1540" spans="5:5" x14ac:dyDescent="0.3">
      <c r="E1540" s="251" t="s">
        <v>1823</v>
      </c>
    </row>
    <row r="1541" spans="5:5" x14ac:dyDescent="0.3">
      <c r="E1541" s="251" t="s">
        <v>1824</v>
      </c>
    </row>
    <row r="1542" spans="5:5" x14ac:dyDescent="0.3">
      <c r="E1542" s="251" t="s">
        <v>1825</v>
      </c>
    </row>
    <row r="1543" spans="5:5" x14ac:dyDescent="0.3">
      <c r="E1543" s="251" t="s">
        <v>350</v>
      </c>
    </row>
    <row r="1544" spans="5:5" x14ac:dyDescent="0.3">
      <c r="E1544" s="251" t="s">
        <v>1826</v>
      </c>
    </row>
    <row r="1545" spans="5:5" x14ac:dyDescent="0.3">
      <c r="E1545" s="251" t="s">
        <v>1827</v>
      </c>
    </row>
    <row r="1546" spans="5:5" x14ac:dyDescent="0.3">
      <c r="E1546" s="251" t="s">
        <v>1828</v>
      </c>
    </row>
    <row r="1547" spans="5:5" x14ac:dyDescent="0.3">
      <c r="E1547" s="251" t="s">
        <v>1829</v>
      </c>
    </row>
    <row r="1548" spans="5:5" x14ac:dyDescent="0.3">
      <c r="E1548" s="251" t="s">
        <v>1830</v>
      </c>
    </row>
    <row r="1549" spans="5:5" x14ac:dyDescent="0.3">
      <c r="E1549" s="251" t="s">
        <v>1831</v>
      </c>
    </row>
    <row r="1550" spans="5:5" x14ac:dyDescent="0.3">
      <c r="E1550" s="251" t="s">
        <v>2119</v>
      </c>
    </row>
    <row r="1551" spans="5:5" x14ac:dyDescent="0.3">
      <c r="E1551" s="251" t="s">
        <v>167</v>
      </c>
    </row>
    <row r="1552" spans="5:5" x14ac:dyDescent="0.3">
      <c r="E1552" s="251" t="s">
        <v>1832</v>
      </c>
    </row>
    <row r="1553" spans="5:5" x14ac:dyDescent="0.3">
      <c r="E1553" s="251" t="s">
        <v>1833</v>
      </c>
    </row>
    <row r="1554" spans="5:5" x14ac:dyDescent="0.3">
      <c r="E1554" s="251" t="s">
        <v>265</v>
      </c>
    </row>
    <row r="1555" spans="5:5" x14ac:dyDescent="0.3">
      <c r="E1555" s="251" t="s">
        <v>1834</v>
      </c>
    </row>
    <row r="1556" spans="5:5" x14ac:dyDescent="0.3">
      <c r="E1556" s="251" t="s">
        <v>1835</v>
      </c>
    </row>
    <row r="1557" spans="5:5" x14ac:dyDescent="0.3">
      <c r="E1557" s="251" t="s">
        <v>1836</v>
      </c>
    </row>
    <row r="1558" spans="5:5" x14ac:dyDescent="0.3">
      <c r="E1558" s="251" t="s">
        <v>1837</v>
      </c>
    </row>
    <row r="1559" spans="5:5" x14ac:dyDescent="0.3">
      <c r="E1559" s="251" t="s">
        <v>221</v>
      </c>
    </row>
    <row r="1560" spans="5:5" x14ac:dyDescent="0.3">
      <c r="E1560" s="251" t="s">
        <v>1838</v>
      </c>
    </row>
    <row r="1561" spans="5:5" x14ac:dyDescent="0.3">
      <c r="E1561" s="251" t="s">
        <v>222</v>
      </c>
    </row>
    <row r="1562" spans="5:5" x14ac:dyDescent="0.3">
      <c r="E1562" s="251" t="s">
        <v>1839</v>
      </c>
    </row>
    <row r="1563" spans="5:5" x14ac:dyDescent="0.3">
      <c r="E1563" s="251" t="s">
        <v>1840</v>
      </c>
    </row>
    <row r="1564" spans="5:5" x14ac:dyDescent="0.3">
      <c r="E1564" s="251" t="s">
        <v>1841</v>
      </c>
    </row>
    <row r="1565" spans="5:5" x14ac:dyDescent="0.3">
      <c r="E1565" s="251" t="s">
        <v>224</v>
      </c>
    </row>
    <row r="1566" spans="5:5" x14ac:dyDescent="0.3">
      <c r="E1566" s="251" t="s">
        <v>1842</v>
      </c>
    </row>
    <row r="1567" spans="5:5" x14ac:dyDescent="0.3">
      <c r="E1567" s="251" t="s">
        <v>1843</v>
      </c>
    </row>
    <row r="1568" spans="5:5" x14ac:dyDescent="0.3">
      <c r="E1568" s="251" t="s">
        <v>1844</v>
      </c>
    </row>
    <row r="1569" spans="5:5" x14ac:dyDescent="0.3">
      <c r="E1569" s="251" t="s">
        <v>1845</v>
      </c>
    </row>
    <row r="1570" spans="5:5" x14ac:dyDescent="0.3">
      <c r="E1570" s="251" t="s">
        <v>1846</v>
      </c>
    </row>
    <row r="1571" spans="5:5" x14ac:dyDescent="0.3">
      <c r="E1571" s="251" t="s">
        <v>1847</v>
      </c>
    </row>
    <row r="1572" spans="5:5" x14ac:dyDescent="0.3">
      <c r="E1572" s="251" t="s">
        <v>168</v>
      </c>
    </row>
    <row r="1573" spans="5:5" x14ac:dyDescent="0.3">
      <c r="E1573" s="251" t="s">
        <v>1848</v>
      </c>
    </row>
    <row r="1574" spans="5:5" x14ac:dyDescent="0.3">
      <c r="E1574" s="251" t="s">
        <v>1849</v>
      </c>
    </row>
    <row r="1575" spans="5:5" x14ac:dyDescent="0.3">
      <c r="E1575" s="251" t="s">
        <v>225</v>
      </c>
    </row>
    <row r="1576" spans="5:5" x14ac:dyDescent="0.3">
      <c r="E1576" s="251" t="s">
        <v>2120</v>
      </c>
    </row>
    <row r="1577" spans="5:5" x14ac:dyDescent="0.3">
      <c r="E1577" s="251" t="s">
        <v>82</v>
      </c>
    </row>
    <row r="1578" spans="5:5" x14ac:dyDescent="0.3">
      <c r="E1578" s="251" t="s">
        <v>1850</v>
      </c>
    </row>
    <row r="1579" spans="5:5" x14ac:dyDescent="0.3">
      <c r="E1579" s="251" t="s">
        <v>1851</v>
      </c>
    </row>
    <row r="1580" spans="5:5" x14ac:dyDescent="0.3">
      <c r="E1580" s="251" t="s">
        <v>1852</v>
      </c>
    </row>
    <row r="1581" spans="5:5" x14ac:dyDescent="0.3">
      <c r="E1581" s="251" t="s">
        <v>1853</v>
      </c>
    </row>
    <row r="1582" spans="5:5" x14ac:dyDescent="0.3">
      <c r="E1582" s="251" t="s">
        <v>1854</v>
      </c>
    </row>
    <row r="1583" spans="5:5" x14ac:dyDescent="0.3">
      <c r="E1583" s="251" t="s">
        <v>1855</v>
      </c>
    </row>
    <row r="1584" spans="5:5" x14ac:dyDescent="0.3">
      <c r="E1584" s="251" t="s">
        <v>266</v>
      </c>
    </row>
    <row r="1585" spans="5:5" x14ac:dyDescent="0.3">
      <c r="E1585" s="251" t="s">
        <v>1856</v>
      </c>
    </row>
    <row r="1586" spans="5:5" x14ac:dyDescent="0.3">
      <c r="E1586" s="251" t="s">
        <v>1857</v>
      </c>
    </row>
    <row r="1587" spans="5:5" x14ac:dyDescent="0.3">
      <c r="E1587" s="251" t="s">
        <v>267</v>
      </c>
    </row>
    <row r="1588" spans="5:5" x14ac:dyDescent="0.3">
      <c r="E1588" s="251" t="s">
        <v>1858</v>
      </c>
    </row>
    <row r="1589" spans="5:5" x14ac:dyDescent="0.3">
      <c r="E1589" s="251" t="s">
        <v>1859</v>
      </c>
    </row>
  </sheetData>
  <sheetProtection algorithmName="SHA-512" hashValue="ipyJPx5NK7tvb25YO67WqAQmF52AxWZUkBPrqgBIwZ7Hbd1IX7ZPjzKePw72SPJSUGe5J4X8ElthbXknnizoqQ==" saltValue="D5h+/HfSrpowy0ZfECTLMw==" spinCount="100000" sheet="1" objects="1" scenarios="1"/>
  <pageMargins left="0.7" right="0.7" top="0.75" bottom="0.75" header="0.3" footer="0.3"/>
  <tableParts count="5">
    <tablePart r:id="rId1"/>
    <tablePart r:id="rId2"/>
    <tablePart r:id="rId3"/>
    <tablePart r:id="rId4"/>
    <tablePart r:id="rId5"/>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A08C9-840A-4D82-A5DB-B5966F47792D}">
  <sheetPr>
    <tabColor rgb="FFFFFF00"/>
  </sheetPr>
  <dimension ref="A1:F2"/>
  <sheetViews>
    <sheetView workbookViewId="0">
      <selection activeCell="F2" sqref="F2"/>
    </sheetView>
  </sheetViews>
  <sheetFormatPr defaultColWidth="9.109375" defaultRowHeight="14.4" x14ac:dyDescent="0.3"/>
  <cols>
    <col min="1" max="2" width="14.33203125" customWidth="1"/>
    <col min="3" max="6" width="24.44140625" customWidth="1"/>
    <col min="7" max="7" width="11.33203125" bestFit="1" customWidth="1"/>
  </cols>
  <sheetData>
    <row r="1" spans="1:6" x14ac:dyDescent="0.3">
      <c r="A1" t="s">
        <v>1860</v>
      </c>
      <c r="B1" t="s">
        <v>1861</v>
      </c>
      <c r="C1" t="s">
        <v>1977</v>
      </c>
      <c r="D1" t="s">
        <v>1978</v>
      </c>
      <c r="E1" t="s">
        <v>1862</v>
      </c>
      <c r="F1" t="s">
        <v>1863</v>
      </c>
    </row>
    <row r="2" spans="1:6" x14ac:dyDescent="0.3">
      <c r="A2">
        <f>'Entity Information'!D6</f>
        <v>0</v>
      </c>
      <c r="B2">
        <f>'Entity Information'!D10</f>
        <v>0</v>
      </c>
      <c r="C2" s="2">
        <f>'Cash and Investments'!G4</f>
        <v>0</v>
      </c>
      <c r="D2" s="2">
        <f>'Long-Term Debt'!F4</f>
        <v>0</v>
      </c>
      <c r="E2" s="2">
        <f>Activities!O53</f>
        <v>0</v>
      </c>
      <c r="F2" s="2">
        <f>Activities!O97</f>
        <v>0</v>
      </c>
    </row>
  </sheetData>
  <sheetProtection algorithmName="SHA-512" hashValue="BA8fnzw7jkqbKCoPVQiBVEw9DcG2MFPZgqESpTgyhW8mpnlopvwb6Bc2mAwT7QT/ZND6JDtGdfR7O4d/7CSp8A==" saltValue="BfwFHC/outtyU8J+kP2vbA=="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10</vt:i4>
      </vt:variant>
    </vt:vector>
  </HeadingPairs>
  <TitlesOfParts>
    <vt:vector size="19" baseType="lpstr">
      <vt:lpstr>Instructions</vt:lpstr>
      <vt:lpstr>Entity Information</vt:lpstr>
      <vt:lpstr>Activities</vt:lpstr>
      <vt:lpstr>Cash and Investments</vt:lpstr>
      <vt:lpstr>Long-Term Debt</vt:lpstr>
      <vt:lpstr>SAO Report Tables</vt:lpstr>
      <vt:lpstr>SAO Report Tables - Landscape</vt:lpstr>
      <vt:lpstr>Drop Down Lists</vt:lpstr>
      <vt:lpstr>Data</vt:lpstr>
      <vt:lpstr>Activities!DISBURSEMENTS</vt:lpstr>
      <vt:lpstr>Activities!Print_Area</vt:lpstr>
      <vt:lpstr>'Cash and Investments'!Print_Area</vt:lpstr>
      <vt:lpstr>'Entity Information'!Print_Area</vt:lpstr>
      <vt:lpstr>'Long-Term Debt'!Print_Area</vt:lpstr>
      <vt:lpstr>'SAO Report Tables'!Print_Area</vt:lpstr>
      <vt:lpstr>'SAO Report Tables - Landscape'!Print_Area</vt:lpstr>
      <vt:lpstr>Activities!Print_Titles</vt:lpstr>
      <vt:lpstr>'SAO Report Tables'!Print_Titles</vt:lpstr>
      <vt:lpstr>'SAO Report Tables - Landscape'!Print_Titles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Campion, Michael E.</dc:creator>
  <cp:lastModifiedBy>Norgaard, Adeline S.</cp:lastModifiedBy>
  <cp:lastPrinted>2025-02-26T16:02:06Z</cp:lastPrinted>
  <dcterms:created xsi:type="dcterms:W3CDTF">2022-06-17T12:18:37Z</dcterms:created>
  <dcterms:modified xsi:type="dcterms:W3CDTF">2025-09-03T18:07:20Z</dcterms:modified>
</cp:coreProperties>
</file>